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 activeTab="2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27" i="3"/>
  <c r="L28"/>
  <c r="G27"/>
  <c r="F20"/>
  <c r="F22"/>
  <c r="G22"/>
  <c r="L6"/>
  <c r="H33"/>
  <c r="H25"/>
  <c r="H18"/>
  <c r="H11"/>
  <c r="F9"/>
  <c r="G9" s="1"/>
  <c r="F6"/>
  <c r="G6" s="1"/>
  <c r="K16"/>
  <c r="L16" s="1"/>
  <c r="J16"/>
  <c r="K15"/>
  <c r="J15"/>
  <c r="J14"/>
  <c r="K14"/>
  <c r="K13"/>
  <c r="L13" s="1"/>
  <c r="J13"/>
  <c r="L27"/>
  <c r="L30"/>
  <c r="L29"/>
  <c r="L22"/>
  <c r="L20"/>
  <c r="L14"/>
  <c r="L9"/>
  <c r="L8"/>
  <c r="L7"/>
  <c r="F7"/>
  <c r="G7" s="1"/>
  <c r="F8"/>
  <c r="G8" s="1"/>
  <c r="F13"/>
  <c r="G13" s="1"/>
  <c r="F14"/>
  <c r="G14" s="1"/>
  <c r="F15"/>
  <c r="G15" s="1"/>
  <c r="F16"/>
  <c r="G16" s="1"/>
  <c r="G20"/>
  <c r="F21"/>
  <c r="G21" s="1"/>
  <c r="F23"/>
  <c r="G23" s="1"/>
  <c r="F28"/>
  <c r="G28" s="1"/>
  <c r="F29"/>
  <c r="G29" s="1"/>
  <c r="F30"/>
  <c r="G30" s="1"/>
  <c r="F14" i="2"/>
  <c r="F20"/>
  <c r="G19"/>
  <c r="H19"/>
  <c r="G17"/>
  <c r="H17"/>
  <c r="G15"/>
  <c r="H15"/>
  <c r="G13"/>
  <c r="H13"/>
  <c r="F39"/>
  <c r="F40"/>
  <c r="F41"/>
  <c r="F38"/>
  <c r="F34"/>
  <c r="F31"/>
  <c r="F29"/>
  <c r="F27"/>
  <c r="F18"/>
  <c r="F16"/>
  <c r="F6"/>
  <c r="F7"/>
  <c r="F8"/>
  <c r="F5"/>
  <c r="G11" i="3" l="1"/>
  <c r="L15"/>
  <c r="G25"/>
  <c r="G18"/>
  <c r="G33"/>
</calcChain>
</file>

<file path=xl/sharedStrings.xml><?xml version="1.0" encoding="utf-8"?>
<sst xmlns="http://schemas.openxmlformats.org/spreadsheetml/2006/main" count="202" uniqueCount="47">
  <si>
    <t>№ п/п</t>
  </si>
  <si>
    <t>Наименование показателя</t>
  </si>
  <si>
    <t>Единица измерения</t>
  </si>
  <si>
    <t>3 квартал 2011 года</t>
  </si>
  <si>
    <t>(факт)</t>
  </si>
  <si>
    <t>(план)</t>
  </si>
  <si>
    <t>за 9 месяцев 2011 года (факт)</t>
  </si>
  <si>
    <t>за 9 месяцев 2011 года (план)</t>
  </si>
  <si>
    <t>ОГУ "Управление земельных ресурсов Воронежской области"</t>
  </si>
  <si>
    <t>Поступление неналоговых имущественных доходов в консолидированный бюджет по соответствующих кодам бюджетной классификации (от оказания платных услуг)</t>
  </si>
  <si>
    <t>тыс. руб.</t>
  </si>
  <si>
    <t>Количество поданных исковых заявлений о взыскании задолженности по арендной плате за земельные участки</t>
  </si>
  <si>
    <t>шт.</t>
  </si>
  <si>
    <t>Взыскание задолженности по арендной плате земельных участков в Арбитражных судах и судах общей юрисдикции</t>
  </si>
  <si>
    <t>млн. руб.</t>
  </si>
  <si>
    <t>Мониторинг договоров аренды земельных участков</t>
  </si>
  <si>
    <t>Количество выездных проверок использования земельных участков</t>
  </si>
  <si>
    <t>Отсутствие просроченной кредиторской задолженности (государственного учреждения)</t>
  </si>
  <si>
    <t>руб.</t>
  </si>
  <si>
    <t>ОГУ "Управление природных ресурсов Воронежской области"</t>
  </si>
  <si>
    <t>Количество областных объектов недвижимости и земельных участков, оформленных в собственность области</t>
  </si>
  <si>
    <t>Количество сформированных земельных участков в целях их дальнейшей постановки  на кадастровый учет</t>
  </si>
  <si>
    <t>Количество выездных проверок использования областного имущества</t>
  </si>
  <si>
    <t>ГУ "Фонд государственного имущества Воронежской области"</t>
  </si>
  <si>
    <t>тыс.руб.</t>
  </si>
  <si>
    <t>Выполнение утвержденного  прогнозного плана (программы) приватизации в части реализации объектов областной собственности, в т.ч. земельных участков</t>
  </si>
  <si>
    <t>%</t>
  </si>
  <si>
    <t>Экономия бюджетных средств при размещении заказов на поставку товаров, выполнение работ, оказание услуг для нужд Департамента путем проведения запросов котировок, аукционов и конкурсов</t>
  </si>
  <si>
    <t>не менее</t>
  </si>
  <si>
    <t>Количество земельных участков, проданных с торгов</t>
  </si>
  <si>
    <t>ГОУ "Центр корпоративного развития"</t>
  </si>
  <si>
    <t>Количество объектов газоснабжения, оформленных в собственность области</t>
  </si>
  <si>
    <t>Методическое обеспечение и организация мероприятий по представлению интересов Воронежской области в акционерных обществах, акции которых находятся в собственности области.</t>
  </si>
  <si>
    <t>Доля  обществ в общем количестве акционерных обществ с долей Воронежской области в уставном капитале 51 и более процентов, имеющих положительный финансовый результат в отчетном периоде.</t>
  </si>
  <si>
    <t>Доля акционированных государственных унитарных предприятий от общего числа областных госпредприятий, включенных в прогнозный план (программу) приватизации</t>
  </si>
  <si>
    <t>-</t>
  </si>
  <si>
    <t>% выполнения плана</t>
  </si>
  <si>
    <t xml:space="preserve">за 9 месяцев 2011 года </t>
  </si>
  <si>
    <t>факт</t>
  </si>
  <si>
    <t>план</t>
  </si>
  <si>
    <t>более 10</t>
  </si>
  <si>
    <t>Количество земельных участков, предоставленных через торги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</si>
  <si>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</si>
  <si>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</si>
  <si>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Рейтинг по % исполнения плана (по 10 баллов за каждый пунк выполнения)</t>
  </si>
  <si>
    <t>Рейтинги</t>
  </si>
  <si>
    <t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</si>
</sst>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i/>
      <u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7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4" fontId="11" fillId="2" borderId="16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164" fontId="13" fillId="2" borderId="18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 wrapText="1"/>
    </xf>
    <xf numFmtId="164" fontId="17" fillId="2" borderId="0" xfId="0" applyNumberFormat="1" applyFont="1" applyFill="1" applyBorder="1" applyAlignment="1">
      <alignment horizontal="center" vertical="center" wrapText="1"/>
    </xf>
    <xf numFmtId="164" fontId="12" fillId="2" borderId="18" xfId="0" applyNumberFormat="1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/>
    </xf>
    <xf numFmtId="164" fontId="18" fillId="2" borderId="15" xfId="0" applyNumberFormat="1" applyFont="1" applyFill="1" applyBorder="1" applyAlignment="1">
      <alignment horizontal="center" vertical="center" wrapText="1"/>
    </xf>
    <xf numFmtId="164" fontId="18" fillId="2" borderId="17" xfId="0" applyNumberFormat="1" applyFont="1" applyFill="1" applyBorder="1" applyAlignment="1">
      <alignment horizontal="center" vertical="center" wrapText="1"/>
    </xf>
    <xf numFmtId="164" fontId="18" fillId="2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9" fillId="2" borderId="18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7" fillId="2" borderId="16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opLeftCell="A37" workbookViewId="0">
      <selection activeCell="I9" sqref="I9"/>
    </sheetView>
  </sheetViews>
  <sheetFormatPr defaultRowHeight="15"/>
  <cols>
    <col min="2" max="2" width="57.5703125" style="11" customWidth="1"/>
  </cols>
  <sheetData>
    <row r="1" spans="1:7" ht="15.75">
      <c r="A1" s="58" t="s">
        <v>0</v>
      </c>
      <c r="B1" s="61" t="s">
        <v>1</v>
      </c>
      <c r="C1" s="58" t="s">
        <v>2</v>
      </c>
      <c r="D1" s="3"/>
      <c r="E1" s="3"/>
      <c r="F1" s="3"/>
      <c r="G1" s="3"/>
    </row>
    <row r="2" spans="1:7" ht="78.75">
      <c r="A2" s="59"/>
      <c r="B2" s="62"/>
      <c r="C2" s="59"/>
      <c r="D2" s="4" t="s">
        <v>3</v>
      </c>
      <c r="E2" s="4" t="s">
        <v>3</v>
      </c>
      <c r="F2" s="4" t="s">
        <v>6</v>
      </c>
      <c r="G2" s="4" t="s">
        <v>7</v>
      </c>
    </row>
    <row r="3" spans="1:7" ht="16.5" thickBot="1">
      <c r="A3" s="60"/>
      <c r="B3" s="63"/>
      <c r="C3" s="60"/>
      <c r="D3" s="5" t="s">
        <v>4</v>
      </c>
      <c r="E3" s="5" t="s">
        <v>5</v>
      </c>
      <c r="F3" s="6"/>
      <c r="G3" s="6"/>
    </row>
    <row r="4" spans="1:7" ht="31.5" customHeight="1" thickBot="1">
      <c r="A4" s="55" t="s">
        <v>8</v>
      </c>
      <c r="B4" s="56"/>
      <c r="C4" s="56"/>
      <c r="D4" s="56"/>
      <c r="E4" s="56"/>
      <c r="F4" s="56"/>
      <c r="G4" s="57"/>
    </row>
    <row r="5" spans="1:7" ht="25.5" customHeight="1" thickBot="1">
      <c r="A5" s="7">
        <v>1</v>
      </c>
      <c r="B5" s="10" t="s">
        <v>9</v>
      </c>
      <c r="C5" s="5" t="s">
        <v>10</v>
      </c>
      <c r="D5" s="5">
        <v>88.8</v>
      </c>
      <c r="E5" s="5">
        <v>50</v>
      </c>
      <c r="F5" s="5">
        <v>228</v>
      </c>
      <c r="G5" s="5">
        <v>150</v>
      </c>
    </row>
    <row r="6" spans="1:7" ht="25.5" customHeight="1" thickBot="1">
      <c r="A6" s="7">
        <v>2</v>
      </c>
      <c r="B6" s="10" t="s">
        <v>11</v>
      </c>
      <c r="C6" s="5" t="s">
        <v>12</v>
      </c>
      <c r="D6" s="5">
        <v>218</v>
      </c>
      <c r="E6" s="5">
        <v>175</v>
      </c>
      <c r="F6" s="5"/>
      <c r="G6" s="5"/>
    </row>
    <row r="7" spans="1:7" ht="25.5" customHeight="1" thickBot="1">
      <c r="A7" s="7">
        <v>3</v>
      </c>
      <c r="B7" s="10" t="s">
        <v>13</v>
      </c>
      <c r="C7" s="5" t="s">
        <v>14</v>
      </c>
      <c r="D7" s="5">
        <v>14.7</v>
      </c>
      <c r="E7" s="5">
        <v>8</v>
      </c>
      <c r="F7" s="5"/>
      <c r="G7" s="5"/>
    </row>
    <row r="8" spans="1:7" ht="25.5" customHeight="1">
      <c r="A8" s="58">
        <v>4</v>
      </c>
      <c r="B8" s="64" t="s">
        <v>15</v>
      </c>
      <c r="C8" s="58" t="s">
        <v>12</v>
      </c>
      <c r="D8" s="58"/>
      <c r="E8" s="58"/>
      <c r="F8" s="58"/>
      <c r="G8" s="58"/>
    </row>
    <row r="9" spans="1:7" ht="25.5" customHeight="1" thickBot="1">
      <c r="A9" s="60"/>
      <c r="B9" s="65"/>
      <c r="C9" s="60"/>
      <c r="D9" s="60"/>
      <c r="E9" s="60"/>
      <c r="F9" s="60"/>
      <c r="G9" s="60"/>
    </row>
    <row r="10" spans="1:7" ht="25.5" customHeight="1" thickBot="1">
      <c r="A10" s="7">
        <v>5</v>
      </c>
      <c r="B10" s="10" t="s">
        <v>16</v>
      </c>
      <c r="C10" s="5" t="s">
        <v>12</v>
      </c>
      <c r="D10" s="5">
        <v>322</v>
      </c>
      <c r="E10" s="5">
        <v>240</v>
      </c>
      <c r="F10" s="5"/>
      <c r="G10" s="5"/>
    </row>
    <row r="11" spans="1:7" ht="25.5" customHeight="1">
      <c r="A11" s="58">
        <v>6</v>
      </c>
      <c r="B11" s="61" t="s">
        <v>17</v>
      </c>
      <c r="C11" s="58" t="s">
        <v>18</v>
      </c>
      <c r="D11" s="4"/>
      <c r="E11" s="58">
        <v>0</v>
      </c>
      <c r="F11" s="4"/>
      <c r="G11" s="4"/>
    </row>
    <row r="12" spans="1:7" ht="25.5" customHeight="1">
      <c r="A12" s="59"/>
      <c r="B12" s="62"/>
      <c r="C12" s="59"/>
      <c r="D12" s="4">
        <v>0</v>
      </c>
      <c r="E12" s="59"/>
      <c r="F12" s="4">
        <v>0</v>
      </c>
      <c r="G12" s="4">
        <v>0</v>
      </c>
    </row>
    <row r="13" spans="1:7" ht="25.5" customHeight="1" thickBot="1">
      <c r="A13" s="60"/>
      <c r="B13" s="63"/>
      <c r="C13" s="60"/>
      <c r="D13" s="5"/>
      <c r="E13" s="60"/>
      <c r="F13" s="6"/>
      <c r="G13" s="6"/>
    </row>
    <row r="14" spans="1:7" ht="25.5" customHeight="1" thickBot="1">
      <c r="A14" s="55" t="s">
        <v>19</v>
      </c>
      <c r="B14" s="56"/>
      <c r="C14" s="56"/>
      <c r="D14" s="56"/>
      <c r="E14" s="56"/>
      <c r="F14" s="56"/>
      <c r="G14" s="57"/>
    </row>
    <row r="15" spans="1:7" ht="25.5" customHeight="1">
      <c r="A15" s="58">
        <v>1</v>
      </c>
      <c r="B15" s="61" t="s">
        <v>9</v>
      </c>
      <c r="C15" s="58" t="s">
        <v>10</v>
      </c>
      <c r="D15" s="4"/>
      <c r="E15" s="8"/>
      <c r="F15" s="58"/>
      <c r="G15" s="58"/>
    </row>
    <row r="16" spans="1:7" ht="25.5" customHeight="1">
      <c r="A16" s="59"/>
      <c r="B16" s="62"/>
      <c r="C16" s="59"/>
      <c r="D16" s="4"/>
      <c r="E16" s="8"/>
      <c r="F16" s="59"/>
      <c r="G16" s="59"/>
    </row>
    <row r="17" spans="1:7" ht="25.5" customHeight="1" thickBot="1">
      <c r="A17" s="60"/>
      <c r="B17" s="63"/>
      <c r="C17" s="60"/>
      <c r="D17" s="5">
        <v>751.25</v>
      </c>
      <c r="E17" s="9">
        <v>510</v>
      </c>
      <c r="F17" s="60"/>
      <c r="G17" s="60"/>
    </row>
    <row r="18" spans="1:7" ht="25.5" customHeight="1">
      <c r="A18" s="58">
        <v>2</v>
      </c>
      <c r="B18" s="61" t="s">
        <v>20</v>
      </c>
      <c r="C18" s="58" t="s">
        <v>12</v>
      </c>
      <c r="D18" s="4"/>
      <c r="E18" s="8"/>
      <c r="F18" s="58"/>
      <c r="G18" s="58"/>
    </row>
    <row r="19" spans="1:7" ht="25.5" customHeight="1" thickBot="1">
      <c r="A19" s="60"/>
      <c r="B19" s="63"/>
      <c r="C19" s="60"/>
      <c r="D19" s="5">
        <v>187</v>
      </c>
      <c r="E19" s="9">
        <v>51</v>
      </c>
      <c r="F19" s="60"/>
      <c r="G19" s="60"/>
    </row>
    <row r="20" spans="1:7" ht="25.5" customHeight="1">
      <c r="A20" s="58">
        <v>3</v>
      </c>
      <c r="B20" s="61" t="s">
        <v>21</v>
      </c>
      <c r="C20" s="58" t="s">
        <v>12</v>
      </c>
      <c r="D20" s="4"/>
      <c r="E20" s="8"/>
      <c r="F20" s="58"/>
      <c r="G20" s="58"/>
    </row>
    <row r="21" spans="1:7" ht="25.5" customHeight="1" thickBot="1">
      <c r="A21" s="60"/>
      <c r="B21" s="63"/>
      <c r="C21" s="60"/>
      <c r="D21" s="5">
        <v>43</v>
      </c>
      <c r="E21" s="9">
        <v>43</v>
      </c>
      <c r="F21" s="60"/>
      <c r="G21" s="60"/>
    </row>
    <row r="22" spans="1:7" ht="25.5" customHeight="1">
      <c r="A22" s="58">
        <v>4</v>
      </c>
      <c r="B22" s="61" t="s">
        <v>22</v>
      </c>
      <c r="C22" s="58" t="s">
        <v>12</v>
      </c>
      <c r="D22" s="4"/>
      <c r="E22" s="8"/>
      <c r="F22" s="58"/>
      <c r="G22" s="58"/>
    </row>
    <row r="23" spans="1:7" ht="25.5" customHeight="1" thickBot="1">
      <c r="A23" s="60"/>
      <c r="B23" s="63"/>
      <c r="C23" s="60"/>
      <c r="D23" s="5">
        <v>678</v>
      </c>
      <c r="E23" s="9">
        <v>95</v>
      </c>
      <c r="F23" s="60"/>
      <c r="G23" s="60"/>
    </row>
    <row r="24" spans="1:7" ht="25.5" customHeight="1">
      <c r="A24" s="58">
        <v>5</v>
      </c>
      <c r="B24" s="61" t="s">
        <v>17</v>
      </c>
      <c r="C24" s="58" t="s">
        <v>18</v>
      </c>
      <c r="D24" s="4"/>
      <c r="E24" s="8"/>
      <c r="F24" s="58"/>
      <c r="G24" s="58"/>
    </row>
    <row r="25" spans="1:7" ht="25.5" customHeight="1" thickBot="1">
      <c r="A25" s="60"/>
      <c r="B25" s="63"/>
      <c r="C25" s="60"/>
      <c r="D25" s="5">
        <v>0</v>
      </c>
      <c r="E25" s="9">
        <v>0</v>
      </c>
      <c r="F25" s="60"/>
      <c r="G25" s="60"/>
    </row>
    <row r="26" spans="1:7" ht="25.5" customHeight="1">
      <c r="A26" s="66"/>
      <c r="B26" s="67"/>
      <c r="C26" s="67"/>
      <c r="D26" s="67"/>
      <c r="E26" s="67"/>
      <c r="F26" s="67"/>
      <c r="G26" s="68"/>
    </row>
    <row r="27" spans="1:7" ht="25.5" customHeight="1" thickBot="1">
      <c r="A27" s="69" t="s">
        <v>23</v>
      </c>
      <c r="B27" s="70"/>
      <c r="C27" s="70"/>
      <c r="D27" s="70"/>
      <c r="E27" s="70"/>
      <c r="F27" s="70"/>
      <c r="G27" s="71"/>
    </row>
    <row r="28" spans="1:7" ht="25.5" customHeight="1">
      <c r="A28" s="58">
        <v>1</v>
      </c>
      <c r="B28" s="61" t="s">
        <v>9</v>
      </c>
      <c r="C28" s="58" t="s">
        <v>24</v>
      </c>
      <c r="D28" s="4"/>
      <c r="E28" s="4"/>
      <c r="F28" s="4"/>
      <c r="G28" s="4"/>
    </row>
    <row r="29" spans="1:7" ht="25.5" customHeight="1">
      <c r="A29" s="59"/>
      <c r="B29" s="62"/>
      <c r="C29" s="59"/>
      <c r="D29" s="4"/>
      <c r="E29" s="4"/>
      <c r="F29" s="4"/>
      <c r="G29" s="4"/>
    </row>
    <row r="30" spans="1:7" ht="25.5" customHeight="1" thickBot="1">
      <c r="A30" s="60"/>
      <c r="B30" s="63"/>
      <c r="C30" s="60"/>
      <c r="D30" s="5">
        <v>213</v>
      </c>
      <c r="E30" s="5">
        <v>78</v>
      </c>
      <c r="F30" s="5">
        <v>350</v>
      </c>
      <c r="G30" s="5">
        <v>215</v>
      </c>
    </row>
    <row r="31" spans="1:7" ht="25.5" customHeight="1">
      <c r="A31" s="58">
        <v>2</v>
      </c>
      <c r="B31" s="61" t="s">
        <v>25</v>
      </c>
      <c r="C31" s="58" t="s">
        <v>26</v>
      </c>
      <c r="D31" s="4"/>
      <c r="E31" s="4"/>
      <c r="F31" s="4"/>
      <c r="G31" s="4"/>
    </row>
    <row r="32" spans="1:7" ht="25.5" customHeight="1" thickBot="1">
      <c r="A32" s="60"/>
      <c r="B32" s="63"/>
      <c r="C32" s="60"/>
      <c r="D32" s="5">
        <v>85</v>
      </c>
      <c r="E32" s="5">
        <v>100</v>
      </c>
      <c r="F32" s="5">
        <v>100</v>
      </c>
      <c r="G32" s="5">
        <v>100</v>
      </c>
    </row>
    <row r="33" spans="1:7" ht="25.5" customHeight="1">
      <c r="A33" s="58">
        <v>3</v>
      </c>
      <c r="B33" s="61" t="s">
        <v>27</v>
      </c>
      <c r="C33" s="58" t="s">
        <v>26</v>
      </c>
      <c r="D33" s="4"/>
      <c r="E33" s="4"/>
      <c r="F33" s="4"/>
      <c r="G33" s="4"/>
    </row>
    <row r="34" spans="1:7" ht="25.5" customHeight="1">
      <c r="A34" s="59"/>
      <c r="B34" s="62"/>
      <c r="C34" s="59"/>
      <c r="D34" s="4" t="s">
        <v>28</v>
      </c>
      <c r="E34" s="4" t="s">
        <v>28</v>
      </c>
      <c r="F34" s="4" t="s">
        <v>28</v>
      </c>
      <c r="G34" s="4" t="s">
        <v>28</v>
      </c>
    </row>
    <row r="35" spans="1:7" ht="25.5" customHeight="1" thickBot="1">
      <c r="A35" s="60"/>
      <c r="B35" s="63"/>
      <c r="C35" s="60"/>
      <c r="D35" s="5">
        <v>10</v>
      </c>
      <c r="E35" s="5">
        <v>10</v>
      </c>
      <c r="F35" s="5">
        <v>10</v>
      </c>
      <c r="G35" s="5">
        <v>10</v>
      </c>
    </row>
    <row r="36" spans="1:7" ht="25.5" customHeight="1">
      <c r="A36" s="58">
        <v>4</v>
      </c>
      <c r="B36" s="61" t="s">
        <v>29</v>
      </c>
      <c r="C36" s="58" t="s">
        <v>12</v>
      </c>
      <c r="D36" s="4"/>
      <c r="E36" s="4"/>
      <c r="F36" s="4"/>
      <c r="G36" s="4"/>
    </row>
    <row r="37" spans="1:7" ht="25.5" customHeight="1" thickBot="1">
      <c r="A37" s="60"/>
      <c r="B37" s="63"/>
      <c r="C37" s="60"/>
      <c r="D37" s="5">
        <v>3</v>
      </c>
      <c r="E37" s="5">
        <v>4</v>
      </c>
      <c r="F37" s="5">
        <v>5</v>
      </c>
      <c r="G37" s="5">
        <v>6</v>
      </c>
    </row>
    <row r="38" spans="1:7" ht="25.5" customHeight="1">
      <c r="A38" s="58">
        <v>5</v>
      </c>
      <c r="B38" s="61" t="s">
        <v>17</v>
      </c>
      <c r="C38" s="58" t="s">
        <v>18</v>
      </c>
      <c r="D38" s="4"/>
      <c r="E38" s="4"/>
      <c r="F38" s="4"/>
      <c r="G38" s="4"/>
    </row>
    <row r="39" spans="1:7" ht="25.5" customHeight="1" thickBot="1">
      <c r="A39" s="60"/>
      <c r="B39" s="63"/>
      <c r="C39" s="60"/>
      <c r="D39" s="5">
        <v>0</v>
      </c>
      <c r="E39" s="5">
        <v>0</v>
      </c>
      <c r="F39" s="5">
        <v>0</v>
      </c>
      <c r="G39" s="5">
        <v>0</v>
      </c>
    </row>
    <row r="40" spans="1:7" ht="25.5" customHeight="1" thickBot="1">
      <c r="A40" s="55" t="s">
        <v>30</v>
      </c>
      <c r="B40" s="56"/>
      <c r="C40" s="56"/>
      <c r="D40" s="56"/>
      <c r="E40" s="56"/>
      <c r="F40" s="56"/>
      <c r="G40" s="57"/>
    </row>
    <row r="41" spans="1:7" ht="25.5" customHeight="1">
      <c r="A41" s="58">
        <v>1</v>
      </c>
      <c r="B41" s="61" t="s">
        <v>9</v>
      </c>
      <c r="C41" s="58" t="s">
        <v>10</v>
      </c>
      <c r="D41" s="4"/>
      <c r="E41" s="4"/>
      <c r="F41" s="4"/>
      <c r="G41" s="4"/>
    </row>
    <row r="42" spans="1:7" ht="25.5" customHeight="1">
      <c r="A42" s="59"/>
      <c r="B42" s="62"/>
      <c r="C42" s="59"/>
      <c r="D42" s="4"/>
      <c r="E42" s="4"/>
      <c r="F42" s="4"/>
      <c r="G42" s="4"/>
    </row>
    <row r="43" spans="1:7" ht="25.5" customHeight="1" thickBot="1">
      <c r="A43" s="60"/>
      <c r="B43" s="63"/>
      <c r="C43" s="60"/>
      <c r="D43" s="5">
        <v>1208</v>
      </c>
      <c r="E43" s="5">
        <v>1815</v>
      </c>
      <c r="F43" s="5">
        <v>1990</v>
      </c>
      <c r="G43" s="5">
        <v>1990</v>
      </c>
    </row>
    <row r="44" spans="1:7" ht="25.5" customHeight="1">
      <c r="A44" s="58">
        <v>2</v>
      </c>
      <c r="B44" s="61" t="s">
        <v>31</v>
      </c>
      <c r="C44" s="58" t="s">
        <v>12</v>
      </c>
      <c r="D44" s="4"/>
      <c r="E44" s="4"/>
      <c r="F44" s="4"/>
      <c r="G44" s="4"/>
    </row>
    <row r="45" spans="1:7" ht="25.5" customHeight="1" thickBot="1">
      <c r="A45" s="60"/>
      <c r="B45" s="63"/>
      <c r="C45" s="60"/>
      <c r="D45" s="5">
        <v>104</v>
      </c>
      <c r="E45" s="5">
        <v>105</v>
      </c>
      <c r="F45" s="5">
        <v>105</v>
      </c>
      <c r="G45" s="5">
        <v>105</v>
      </c>
    </row>
    <row r="46" spans="1:7" ht="25.5" customHeight="1">
      <c r="A46" s="58">
        <v>3</v>
      </c>
      <c r="B46" s="61" t="s">
        <v>32</v>
      </c>
      <c r="C46" s="58" t="s">
        <v>12</v>
      </c>
      <c r="D46" s="4"/>
      <c r="E46" s="4"/>
      <c r="F46" s="4"/>
      <c r="G46" s="4"/>
    </row>
    <row r="47" spans="1:7" ht="25.5" customHeight="1">
      <c r="A47" s="59"/>
      <c r="B47" s="62"/>
      <c r="C47" s="59"/>
      <c r="D47" s="4"/>
      <c r="E47" s="4"/>
      <c r="F47" s="4"/>
      <c r="G47" s="4"/>
    </row>
    <row r="48" spans="1:7" ht="25.5" customHeight="1" thickBot="1">
      <c r="A48" s="60"/>
      <c r="B48" s="63"/>
      <c r="C48" s="60"/>
      <c r="D48" s="5">
        <v>506</v>
      </c>
      <c r="E48" s="5">
        <v>551</v>
      </c>
      <c r="F48" s="5">
        <v>593</v>
      </c>
      <c r="G48" s="5">
        <v>593</v>
      </c>
    </row>
    <row r="49" spans="1:7" ht="25.5" customHeight="1">
      <c r="A49" s="58">
        <v>4</v>
      </c>
      <c r="B49" s="61" t="s">
        <v>33</v>
      </c>
      <c r="C49" s="58" t="s">
        <v>26</v>
      </c>
      <c r="D49" s="4"/>
      <c r="E49" s="4"/>
      <c r="F49" s="4"/>
      <c r="G49" s="4"/>
    </row>
    <row r="50" spans="1:7" ht="25.5" customHeight="1">
      <c r="A50" s="59"/>
      <c r="B50" s="62"/>
      <c r="C50" s="59"/>
      <c r="D50" s="4"/>
      <c r="E50" s="4"/>
      <c r="F50" s="4"/>
      <c r="G50" s="4"/>
    </row>
    <row r="51" spans="1:7" ht="25.5" customHeight="1" thickBot="1">
      <c r="A51" s="60"/>
      <c r="B51" s="63"/>
      <c r="C51" s="60"/>
      <c r="D51" s="5">
        <v>25</v>
      </c>
      <c r="E51" s="5">
        <v>25</v>
      </c>
      <c r="F51" s="5">
        <v>25</v>
      </c>
      <c r="G51" s="5">
        <v>25</v>
      </c>
    </row>
    <row r="52" spans="1:7" ht="25.5" customHeight="1">
      <c r="A52" s="58">
        <v>5</v>
      </c>
      <c r="B52" s="61" t="s">
        <v>34</v>
      </c>
      <c r="C52" s="58" t="s">
        <v>26</v>
      </c>
      <c r="D52" s="4"/>
      <c r="E52" s="4"/>
      <c r="F52" s="4"/>
      <c r="G52" s="4"/>
    </row>
    <row r="53" spans="1:7" ht="25.5" customHeight="1">
      <c r="A53" s="59"/>
      <c r="B53" s="62"/>
      <c r="C53" s="59"/>
      <c r="D53" s="4"/>
      <c r="E53" s="4"/>
      <c r="F53" s="4"/>
      <c r="G53" s="4"/>
    </row>
    <row r="54" spans="1:7" ht="25.5" customHeight="1" thickBot="1">
      <c r="A54" s="60"/>
      <c r="B54" s="63"/>
      <c r="C54" s="60"/>
      <c r="D54" s="5">
        <v>40</v>
      </c>
      <c r="E54" s="5">
        <v>100</v>
      </c>
      <c r="F54" s="5" t="s">
        <v>35</v>
      </c>
      <c r="G54" s="5" t="s">
        <v>35</v>
      </c>
    </row>
    <row r="55" spans="1:7" ht="25.5" customHeight="1">
      <c r="A55" s="58">
        <v>6</v>
      </c>
      <c r="B55" s="61" t="s">
        <v>17</v>
      </c>
      <c r="C55" s="58" t="s">
        <v>18</v>
      </c>
      <c r="D55" s="4"/>
      <c r="E55" s="4"/>
      <c r="F55" s="4"/>
      <c r="G55" s="4"/>
    </row>
    <row r="56" spans="1:7" ht="25.5" customHeight="1" thickBot="1">
      <c r="A56" s="60"/>
      <c r="B56" s="63"/>
      <c r="C56" s="60"/>
      <c r="D56" s="5">
        <v>0</v>
      </c>
      <c r="E56" s="5">
        <v>0</v>
      </c>
      <c r="F56" s="5">
        <v>0</v>
      </c>
      <c r="G56" s="5">
        <v>0</v>
      </c>
    </row>
  </sheetData>
  <mergeCells count="77">
    <mergeCell ref="A55:A56"/>
    <mergeCell ref="B55:B56"/>
    <mergeCell ref="C55:C56"/>
    <mergeCell ref="A49:A51"/>
    <mergeCell ref="B49:B51"/>
    <mergeCell ref="C49:C51"/>
    <mergeCell ref="A52:A54"/>
    <mergeCell ref="B52:B54"/>
    <mergeCell ref="C52:C54"/>
    <mergeCell ref="A44:A45"/>
    <mergeCell ref="B44:B45"/>
    <mergeCell ref="C44:C45"/>
    <mergeCell ref="A46:A48"/>
    <mergeCell ref="B46:B48"/>
    <mergeCell ref="C46:C48"/>
    <mergeCell ref="A38:A39"/>
    <mergeCell ref="B38:B39"/>
    <mergeCell ref="C38:C39"/>
    <mergeCell ref="A40:G40"/>
    <mergeCell ref="A41:A43"/>
    <mergeCell ref="B41:B43"/>
    <mergeCell ref="C41:C43"/>
    <mergeCell ref="A33:A35"/>
    <mergeCell ref="B33:B35"/>
    <mergeCell ref="C33:C35"/>
    <mergeCell ref="A36:A37"/>
    <mergeCell ref="B36:B37"/>
    <mergeCell ref="C36:C37"/>
    <mergeCell ref="A27:G27"/>
    <mergeCell ref="A28:A30"/>
    <mergeCell ref="B28:B30"/>
    <mergeCell ref="C28:C30"/>
    <mergeCell ref="A31:A32"/>
    <mergeCell ref="B31:B32"/>
    <mergeCell ref="C31:C32"/>
    <mergeCell ref="A26:G26"/>
    <mergeCell ref="A20:A21"/>
    <mergeCell ref="B20:B21"/>
    <mergeCell ref="C20:C21"/>
    <mergeCell ref="F20:F21"/>
    <mergeCell ref="G20:G21"/>
    <mergeCell ref="A22:A23"/>
    <mergeCell ref="B22:B23"/>
    <mergeCell ref="C22:C23"/>
    <mergeCell ref="F22:F23"/>
    <mergeCell ref="G22:G23"/>
    <mergeCell ref="A24:A25"/>
    <mergeCell ref="B24:B25"/>
    <mergeCell ref="C24:C25"/>
    <mergeCell ref="F24:F25"/>
    <mergeCell ref="G24:G25"/>
    <mergeCell ref="A15:A17"/>
    <mergeCell ref="B15:B17"/>
    <mergeCell ref="C15:C17"/>
    <mergeCell ref="F15:F17"/>
    <mergeCell ref="G15:G17"/>
    <mergeCell ref="A18:A19"/>
    <mergeCell ref="B18:B19"/>
    <mergeCell ref="C18:C19"/>
    <mergeCell ref="F18:F19"/>
    <mergeCell ref="G18:G19"/>
    <mergeCell ref="A14:G14"/>
    <mergeCell ref="A1:A3"/>
    <mergeCell ref="B1:B3"/>
    <mergeCell ref="C1:C3"/>
    <mergeCell ref="A4:G4"/>
    <mergeCell ref="A8:A9"/>
    <mergeCell ref="B8:B9"/>
    <mergeCell ref="C8:C9"/>
    <mergeCell ref="D8:D9"/>
    <mergeCell ref="E8:E9"/>
    <mergeCell ref="F8:F9"/>
    <mergeCell ref="G8:G9"/>
    <mergeCell ref="A11:A13"/>
    <mergeCell ref="B11:B13"/>
    <mergeCell ref="C11:C13"/>
    <mergeCell ref="E11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19" workbookViewId="0">
      <selection activeCell="F38" sqref="F38"/>
    </sheetView>
  </sheetViews>
  <sheetFormatPr defaultRowHeight="22.5" customHeight="1"/>
  <cols>
    <col min="1" max="1" width="4.42578125" customWidth="1"/>
    <col min="2" max="2" width="59.42578125" style="13" customWidth="1"/>
    <col min="3" max="3" width="8" style="14" customWidth="1"/>
    <col min="4" max="5" width="10.42578125" style="14" customWidth="1"/>
    <col min="6" max="6" width="10.42578125" style="22" customWidth="1"/>
    <col min="7" max="8" width="10.42578125" style="14" customWidth="1"/>
  </cols>
  <sheetData>
    <row r="1" spans="1:8" ht="19.5" customHeight="1">
      <c r="A1" s="72" t="s">
        <v>0</v>
      </c>
      <c r="B1" s="75" t="s">
        <v>1</v>
      </c>
      <c r="C1" s="58" t="s">
        <v>2</v>
      </c>
      <c r="D1" s="3"/>
      <c r="E1" s="3"/>
      <c r="F1" s="15"/>
      <c r="G1" s="3"/>
      <c r="H1" s="3"/>
    </row>
    <row r="2" spans="1:8" ht="19.5" customHeight="1">
      <c r="A2" s="73"/>
      <c r="B2" s="76"/>
      <c r="C2" s="59"/>
      <c r="D2" s="4" t="s">
        <v>3</v>
      </c>
      <c r="E2" s="4" t="s">
        <v>3</v>
      </c>
      <c r="F2" s="16"/>
      <c r="G2" s="4" t="s">
        <v>6</v>
      </c>
      <c r="H2" s="4" t="s">
        <v>7</v>
      </c>
    </row>
    <row r="3" spans="1:8" ht="19.5" customHeight="1" thickBot="1">
      <c r="A3" s="74"/>
      <c r="B3" s="77"/>
      <c r="C3" s="60"/>
      <c r="D3" s="5" t="s">
        <v>4</v>
      </c>
      <c r="E3" s="5" t="s">
        <v>5</v>
      </c>
      <c r="F3" s="17"/>
      <c r="G3" s="5" t="s">
        <v>4</v>
      </c>
      <c r="H3" s="5" t="s">
        <v>5</v>
      </c>
    </row>
    <row r="4" spans="1:8" ht="19.5" customHeight="1" thickBot="1">
      <c r="A4" s="78" t="s">
        <v>8</v>
      </c>
      <c r="B4" s="79"/>
      <c r="C4" s="79"/>
      <c r="D4" s="79"/>
      <c r="E4" s="79"/>
      <c r="F4" s="79"/>
      <c r="G4" s="79"/>
      <c r="H4" s="80"/>
    </row>
    <row r="5" spans="1:8" ht="19.5" customHeight="1" thickBot="1">
      <c r="A5" s="1">
        <v>1</v>
      </c>
      <c r="B5" s="12" t="s">
        <v>9</v>
      </c>
      <c r="C5" s="5" t="s">
        <v>10</v>
      </c>
      <c r="D5" s="5">
        <v>88.8</v>
      </c>
      <c r="E5" s="5">
        <v>50</v>
      </c>
      <c r="F5" s="17">
        <f>D5*100/E5</f>
        <v>177.6</v>
      </c>
      <c r="G5" s="5">
        <v>228</v>
      </c>
      <c r="H5" s="5">
        <v>150</v>
      </c>
    </row>
    <row r="6" spans="1:8" ht="19.5" customHeight="1" thickBot="1">
      <c r="A6" s="1">
        <v>2</v>
      </c>
      <c r="B6" s="12" t="s">
        <v>11</v>
      </c>
      <c r="C6" s="5" t="s">
        <v>12</v>
      </c>
      <c r="D6" s="5">
        <v>218</v>
      </c>
      <c r="E6" s="5">
        <v>175</v>
      </c>
      <c r="F6" s="17">
        <f t="shared" ref="F6:F8" si="0">D6*100/E6</f>
        <v>124.57142857142857</v>
      </c>
      <c r="G6" s="5">
        <v>557</v>
      </c>
      <c r="H6" s="5">
        <v>525</v>
      </c>
    </row>
    <row r="7" spans="1:8" ht="19.5" customHeight="1" thickBot="1">
      <c r="A7" s="1">
        <v>3</v>
      </c>
      <c r="B7" s="12" t="s">
        <v>13</v>
      </c>
      <c r="C7" s="5" t="s">
        <v>14</v>
      </c>
      <c r="D7" s="5">
        <v>14.7</v>
      </c>
      <c r="E7" s="5">
        <v>8</v>
      </c>
      <c r="F7" s="17">
        <f t="shared" si="0"/>
        <v>183.75</v>
      </c>
      <c r="G7" s="5">
        <v>49.2</v>
      </c>
      <c r="H7" s="5">
        <v>24</v>
      </c>
    </row>
    <row r="8" spans="1:8" ht="19.5" customHeight="1" thickBot="1">
      <c r="A8" s="1">
        <v>5</v>
      </c>
      <c r="B8" s="12" t="s">
        <v>16</v>
      </c>
      <c r="C8" s="5" t="s">
        <v>12</v>
      </c>
      <c r="D8" s="5">
        <v>322</v>
      </c>
      <c r="E8" s="5">
        <v>240</v>
      </c>
      <c r="F8" s="17">
        <f t="shared" si="0"/>
        <v>134.16666666666666</v>
      </c>
      <c r="G8" s="5">
        <v>958</v>
      </c>
      <c r="H8" s="5">
        <v>720</v>
      </c>
    </row>
    <row r="9" spans="1:8" ht="19.5" customHeight="1">
      <c r="A9" s="72">
        <v>6</v>
      </c>
      <c r="B9" s="75" t="s">
        <v>17</v>
      </c>
      <c r="C9" s="58" t="s">
        <v>18</v>
      </c>
      <c r="D9" s="4"/>
      <c r="E9" s="58">
        <v>0</v>
      </c>
      <c r="F9" s="18"/>
      <c r="G9" s="58">
        <v>0</v>
      </c>
      <c r="H9" s="58">
        <v>0</v>
      </c>
    </row>
    <row r="10" spans="1:8" ht="19.5" customHeight="1">
      <c r="A10" s="73"/>
      <c r="B10" s="76"/>
      <c r="C10" s="59"/>
      <c r="D10" s="4">
        <v>0</v>
      </c>
      <c r="E10" s="59"/>
      <c r="F10" s="19"/>
      <c r="G10" s="59"/>
      <c r="H10" s="59"/>
    </row>
    <row r="11" spans="1:8" ht="19.5" customHeight="1" thickBot="1">
      <c r="A11" s="74"/>
      <c r="B11" s="77"/>
      <c r="C11" s="60"/>
      <c r="D11" s="5"/>
      <c r="E11" s="60"/>
      <c r="F11" s="20"/>
      <c r="G11" s="60"/>
      <c r="H11" s="60"/>
    </row>
    <row r="12" spans="1:8" ht="19.5" customHeight="1" thickBot="1">
      <c r="A12" s="78" t="s">
        <v>19</v>
      </c>
      <c r="B12" s="79"/>
      <c r="C12" s="79"/>
      <c r="D12" s="79"/>
      <c r="E12" s="79"/>
      <c r="F12" s="79"/>
      <c r="G12" s="79"/>
      <c r="H12" s="80"/>
    </row>
    <row r="13" spans="1:8" ht="19.5" customHeight="1">
      <c r="A13" s="72">
        <v>1</v>
      </c>
      <c r="B13" s="75" t="s">
        <v>9</v>
      </c>
      <c r="C13" s="58" t="s">
        <v>10</v>
      </c>
      <c r="D13" s="4"/>
      <c r="E13" s="8"/>
      <c r="F13" s="21"/>
      <c r="G13" s="58">
        <f>138.22+509.03+751.25</f>
        <v>1398.5</v>
      </c>
      <c r="H13" s="58">
        <f>130+530+510</f>
        <v>1170</v>
      </c>
    </row>
    <row r="14" spans="1:8" ht="19.5" customHeight="1" thickBot="1">
      <c r="A14" s="74"/>
      <c r="B14" s="77"/>
      <c r="C14" s="60"/>
      <c r="D14" s="5">
        <v>751.25</v>
      </c>
      <c r="E14" s="9">
        <v>510</v>
      </c>
      <c r="F14" s="17">
        <f>D14*100/E14</f>
        <v>147.30392156862746</v>
      </c>
      <c r="G14" s="60"/>
      <c r="H14" s="60"/>
    </row>
    <row r="15" spans="1:8" ht="19.5" customHeight="1" thickBot="1">
      <c r="A15" s="72">
        <v>2</v>
      </c>
      <c r="B15" s="75" t="s">
        <v>20</v>
      </c>
      <c r="C15" s="58" t="s">
        <v>12</v>
      </c>
      <c r="D15" s="4"/>
      <c r="E15" s="8"/>
      <c r="F15" s="17"/>
      <c r="G15" s="58">
        <f>121+28+111+43+136+51</f>
        <v>490</v>
      </c>
      <c r="H15" s="58">
        <f>63+51+51</f>
        <v>165</v>
      </c>
    </row>
    <row r="16" spans="1:8" ht="19.5" customHeight="1" thickBot="1">
      <c r="A16" s="74"/>
      <c r="B16" s="77"/>
      <c r="C16" s="60"/>
      <c r="D16" s="5">
        <v>187</v>
      </c>
      <c r="E16" s="9">
        <v>51</v>
      </c>
      <c r="F16" s="17">
        <f>D16*100/E16</f>
        <v>366.66666666666669</v>
      </c>
      <c r="G16" s="60"/>
      <c r="H16" s="60"/>
    </row>
    <row r="17" spans="1:8" ht="19.5" customHeight="1" thickBot="1">
      <c r="A17" s="72">
        <v>3</v>
      </c>
      <c r="B17" s="75" t="s">
        <v>21</v>
      </c>
      <c r="C17" s="58" t="s">
        <v>12</v>
      </c>
      <c r="D17" s="4"/>
      <c r="E17" s="8"/>
      <c r="F17" s="17"/>
      <c r="G17" s="58">
        <f>30+35+43</f>
        <v>108</v>
      </c>
      <c r="H17" s="58">
        <f>56+57+43</f>
        <v>156</v>
      </c>
    </row>
    <row r="18" spans="1:8" ht="19.5" customHeight="1" thickBot="1">
      <c r="A18" s="74"/>
      <c r="B18" s="77"/>
      <c r="C18" s="60"/>
      <c r="D18" s="5">
        <v>43</v>
      </c>
      <c r="E18" s="9">
        <v>43</v>
      </c>
      <c r="F18" s="17">
        <f>D18*100/E18</f>
        <v>100</v>
      </c>
      <c r="G18" s="60"/>
      <c r="H18" s="60"/>
    </row>
    <row r="19" spans="1:8" ht="19.5" customHeight="1" thickBot="1">
      <c r="A19" s="72">
        <v>4</v>
      </c>
      <c r="B19" s="75" t="s">
        <v>22</v>
      </c>
      <c r="C19" s="58" t="s">
        <v>12</v>
      </c>
      <c r="D19" s="4"/>
      <c r="E19" s="8"/>
      <c r="F19" s="17"/>
      <c r="G19" s="58">
        <f>332+126+678</f>
        <v>1136</v>
      </c>
      <c r="H19" s="58">
        <f>320+95+95</f>
        <v>510</v>
      </c>
    </row>
    <row r="20" spans="1:8" ht="19.5" customHeight="1" thickBot="1">
      <c r="A20" s="74"/>
      <c r="B20" s="77"/>
      <c r="C20" s="60"/>
      <c r="D20" s="5">
        <v>678</v>
      </c>
      <c r="E20" s="9">
        <v>95</v>
      </c>
      <c r="F20" s="17">
        <f>D20*100/E20</f>
        <v>713.68421052631584</v>
      </c>
      <c r="G20" s="60"/>
      <c r="H20" s="60"/>
    </row>
    <row r="21" spans="1:8" ht="19.5" customHeight="1" thickBot="1">
      <c r="A21" s="72">
        <v>5</v>
      </c>
      <c r="B21" s="75" t="s">
        <v>17</v>
      </c>
      <c r="C21" s="58" t="s">
        <v>18</v>
      </c>
      <c r="D21" s="4"/>
      <c r="E21" s="8"/>
      <c r="F21" s="17"/>
      <c r="G21" s="58">
        <v>0</v>
      </c>
      <c r="H21" s="58">
        <v>0</v>
      </c>
    </row>
    <row r="22" spans="1:8" ht="19.5" customHeight="1" thickBot="1">
      <c r="A22" s="74"/>
      <c r="B22" s="77"/>
      <c r="C22" s="60"/>
      <c r="D22" s="5">
        <v>0</v>
      </c>
      <c r="E22" s="9">
        <v>0</v>
      </c>
      <c r="F22" s="17"/>
      <c r="G22" s="60"/>
      <c r="H22" s="60"/>
    </row>
    <row r="23" spans="1:8" ht="19.5" customHeight="1">
      <c r="A23" s="81"/>
      <c r="B23" s="82"/>
      <c r="C23" s="82"/>
      <c r="D23" s="82"/>
      <c r="E23" s="82"/>
      <c r="F23" s="82"/>
      <c r="G23" s="82"/>
      <c r="H23" s="83"/>
    </row>
    <row r="24" spans="1:8" ht="19.5" customHeight="1" thickBot="1">
      <c r="A24" s="84" t="s">
        <v>23</v>
      </c>
      <c r="B24" s="85"/>
      <c r="C24" s="85"/>
      <c r="D24" s="85"/>
      <c r="E24" s="85"/>
      <c r="F24" s="85"/>
      <c r="G24" s="85"/>
      <c r="H24" s="86"/>
    </row>
    <row r="25" spans="1:8" ht="19.5" customHeight="1">
      <c r="A25" s="72">
        <v>1</v>
      </c>
      <c r="B25" s="75" t="s">
        <v>9</v>
      </c>
      <c r="C25" s="58" t="s">
        <v>24</v>
      </c>
      <c r="D25" s="4"/>
      <c r="E25" s="4"/>
      <c r="F25" s="16"/>
      <c r="G25" s="4"/>
      <c r="H25" s="4"/>
    </row>
    <row r="26" spans="1:8" ht="19.5" customHeight="1">
      <c r="A26" s="73"/>
      <c r="B26" s="76"/>
      <c r="C26" s="59"/>
      <c r="D26" s="4"/>
      <c r="E26" s="4"/>
      <c r="F26" s="16"/>
      <c r="G26" s="4"/>
      <c r="H26" s="4"/>
    </row>
    <row r="27" spans="1:8" ht="19.5" customHeight="1" thickBot="1">
      <c r="A27" s="74"/>
      <c r="B27" s="77"/>
      <c r="C27" s="60"/>
      <c r="D27" s="5">
        <v>213</v>
      </c>
      <c r="E27" s="5">
        <v>78</v>
      </c>
      <c r="F27" s="17">
        <f>D27*100/E27</f>
        <v>273.07692307692309</v>
      </c>
      <c r="G27" s="5">
        <v>350</v>
      </c>
      <c r="H27" s="5">
        <v>215</v>
      </c>
    </row>
    <row r="28" spans="1:8" ht="19.5" customHeight="1">
      <c r="A28" s="72">
        <v>2</v>
      </c>
      <c r="B28" s="75" t="s">
        <v>25</v>
      </c>
      <c r="C28" s="58" t="s">
        <v>26</v>
      </c>
      <c r="D28" s="4"/>
      <c r="E28" s="4"/>
      <c r="F28" s="16"/>
      <c r="G28" s="58"/>
      <c r="H28" s="58"/>
    </row>
    <row r="29" spans="1:8" ht="19.5" customHeight="1" thickBot="1">
      <c r="A29" s="74"/>
      <c r="B29" s="77"/>
      <c r="C29" s="60"/>
      <c r="D29" s="5">
        <v>0</v>
      </c>
      <c r="E29" s="5">
        <v>85</v>
      </c>
      <c r="F29" s="17">
        <f>D29*100/E29</f>
        <v>0</v>
      </c>
      <c r="G29" s="60"/>
      <c r="H29" s="60"/>
    </row>
    <row r="30" spans="1:8" ht="19.5" customHeight="1">
      <c r="A30" s="72">
        <v>3</v>
      </c>
      <c r="B30" s="75" t="s">
        <v>27</v>
      </c>
      <c r="C30" s="58" t="s">
        <v>26</v>
      </c>
      <c r="D30" s="4"/>
      <c r="E30" s="4"/>
      <c r="F30" s="16"/>
      <c r="G30" s="58"/>
      <c r="H30" s="58"/>
    </row>
    <row r="31" spans="1:8" ht="19.5" customHeight="1" thickBot="1">
      <c r="A31" s="73"/>
      <c r="B31" s="76"/>
      <c r="C31" s="59"/>
      <c r="D31" s="4">
        <v>21.25</v>
      </c>
      <c r="E31" s="4">
        <v>10</v>
      </c>
      <c r="F31" s="17">
        <f>D31*100/E31</f>
        <v>212.5</v>
      </c>
      <c r="G31" s="59"/>
      <c r="H31" s="59"/>
    </row>
    <row r="32" spans="1:8" ht="19.5" customHeight="1" thickBot="1">
      <c r="A32" s="74"/>
      <c r="B32" s="77"/>
      <c r="C32" s="60"/>
      <c r="D32" s="6"/>
      <c r="E32" s="5">
        <v>10</v>
      </c>
      <c r="F32" s="17"/>
      <c r="G32" s="60"/>
      <c r="H32" s="60"/>
    </row>
    <row r="33" spans="1:8" ht="19.5" customHeight="1">
      <c r="A33" s="72">
        <v>4</v>
      </c>
      <c r="B33" s="75" t="s">
        <v>29</v>
      </c>
      <c r="C33" s="58" t="s">
        <v>12</v>
      </c>
      <c r="D33" s="4"/>
      <c r="E33" s="4"/>
      <c r="F33" s="16"/>
      <c r="G33" s="58"/>
      <c r="H33" s="58"/>
    </row>
    <row r="34" spans="1:8" ht="19.5" customHeight="1" thickBot="1">
      <c r="A34" s="74"/>
      <c r="B34" s="77"/>
      <c r="C34" s="60"/>
      <c r="D34" s="5">
        <v>53</v>
      </c>
      <c r="E34" s="5">
        <v>3</v>
      </c>
      <c r="F34" s="17">
        <f>D34*100/E34</f>
        <v>1766.6666666666667</v>
      </c>
      <c r="G34" s="60"/>
      <c r="H34" s="60"/>
    </row>
    <row r="35" spans="1:8" ht="19.5" customHeight="1">
      <c r="A35" s="72">
        <v>5</v>
      </c>
      <c r="B35" s="75" t="s">
        <v>17</v>
      </c>
      <c r="C35" s="58" t="s">
        <v>18</v>
      </c>
      <c r="D35" s="4"/>
      <c r="E35" s="4"/>
      <c r="F35" s="16"/>
      <c r="G35" s="4"/>
      <c r="H35" s="4"/>
    </row>
    <row r="36" spans="1:8" ht="19.5" customHeight="1" thickBot="1">
      <c r="A36" s="74"/>
      <c r="B36" s="77"/>
      <c r="C36" s="60"/>
      <c r="D36" s="5">
        <v>0</v>
      </c>
      <c r="E36" s="5">
        <v>0</v>
      </c>
      <c r="F36" s="17"/>
      <c r="G36" s="5">
        <v>0</v>
      </c>
      <c r="H36" s="5">
        <v>0</v>
      </c>
    </row>
    <row r="37" spans="1:8" ht="19.5" customHeight="1" thickBot="1">
      <c r="A37" s="78" t="s">
        <v>30</v>
      </c>
      <c r="B37" s="79"/>
      <c r="C37" s="79"/>
      <c r="D37" s="79"/>
      <c r="E37" s="79"/>
      <c r="F37" s="79"/>
      <c r="G37" s="79"/>
      <c r="H37" s="80"/>
    </row>
    <row r="38" spans="1:8" ht="19.5" customHeight="1" thickBot="1">
      <c r="A38" s="1">
        <v>1</v>
      </c>
      <c r="B38" s="12" t="s">
        <v>9</v>
      </c>
      <c r="C38" s="5" t="s">
        <v>10</v>
      </c>
      <c r="D38" s="23">
        <v>275.7</v>
      </c>
      <c r="E38" s="24">
        <v>300</v>
      </c>
      <c r="F38" s="17">
        <f>D38*100/E38</f>
        <v>91.9</v>
      </c>
      <c r="G38" s="23">
        <v>677.2</v>
      </c>
      <c r="H38" s="24">
        <v>750</v>
      </c>
    </row>
    <row r="39" spans="1:8" ht="19.5" customHeight="1" thickBot="1">
      <c r="A39" s="1">
        <v>2</v>
      </c>
      <c r="B39" s="12" t="s">
        <v>31</v>
      </c>
      <c r="C39" s="5" t="s">
        <v>12</v>
      </c>
      <c r="D39" s="2">
        <v>30</v>
      </c>
      <c r="E39" s="25">
        <v>300</v>
      </c>
      <c r="F39" s="17">
        <f t="shared" ref="F39:F41" si="1">D39*100/E39</f>
        <v>10</v>
      </c>
      <c r="G39" s="5"/>
      <c r="H39" s="5"/>
    </row>
    <row r="40" spans="1:8" ht="19.5" customHeight="1" thickBot="1">
      <c r="A40" s="1">
        <v>3</v>
      </c>
      <c r="B40" s="12" t="s">
        <v>32</v>
      </c>
      <c r="C40" s="5" t="s">
        <v>12</v>
      </c>
      <c r="D40" s="2">
        <v>122</v>
      </c>
      <c r="E40" s="25">
        <v>120</v>
      </c>
      <c r="F40" s="17">
        <f t="shared" si="1"/>
        <v>101.66666666666667</v>
      </c>
      <c r="G40" s="5"/>
      <c r="H40" s="5"/>
    </row>
    <row r="41" spans="1:8" ht="19.5" customHeight="1" thickBot="1">
      <c r="A41" s="1">
        <v>4</v>
      </c>
      <c r="B41" s="12" t="s">
        <v>33</v>
      </c>
      <c r="C41" s="5" t="s">
        <v>26</v>
      </c>
      <c r="D41" s="2">
        <v>50</v>
      </c>
      <c r="E41" s="25">
        <v>30</v>
      </c>
      <c r="F41" s="17">
        <f t="shared" si="1"/>
        <v>166.66666666666666</v>
      </c>
      <c r="G41" s="5"/>
      <c r="H41" s="5"/>
    </row>
    <row r="42" spans="1:8" ht="19.5" customHeight="1" thickBot="1">
      <c r="A42" s="1">
        <v>5</v>
      </c>
      <c r="B42" s="12" t="s">
        <v>34</v>
      </c>
      <c r="C42" s="5" t="s">
        <v>26</v>
      </c>
      <c r="D42" s="2">
        <v>10</v>
      </c>
      <c r="E42" s="25" t="s">
        <v>35</v>
      </c>
      <c r="F42" s="17" t="s">
        <v>35</v>
      </c>
      <c r="G42" s="5"/>
      <c r="H42" s="5"/>
    </row>
    <row r="43" spans="1:8" ht="19.5" customHeight="1" thickBot="1">
      <c r="A43" s="1">
        <v>6</v>
      </c>
      <c r="B43" s="12" t="s">
        <v>17</v>
      </c>
      <c r="C43" s="5" t="s">
        <v>18</v>
      </c>
      <c r="D43" s="2">
        <v>0</v>
      </c>
      <c r="E43" s="25">
        <v>0</v>
      </c>
      <c r="F43" s="17"/>
      <c r="G43" s="5"/>
      <c r="H43" s="5"/>
    </row>
  </sheetData>
  <mergeCells count="60">
    <mergeCell ref="A35:A36"/>
    <mergeCell ref="B35:B36"/>
    <mergeCell ref="C35:C36"/>
    <mergeCell ref="A37:H37"/>
    <mergeCell ref="A30:A32"/>
    <mergeCell ref="B30:B32"/>
    <mergeCell ref="C30:C32"/>
    <mergeCell ref="G30:G32"/>
    <mergeCell ref="H30:H32"/>
    <mergeCell ref="A33:A34"/>
    <mergeCell ref="B33:B34"/>
    <mergeCell ref="C33:C34"/>
    <mergeCell ref="G33:G34"/>
    <mergeCell ref="H33:H34"/>
    <mergeCell ref="A23:H23"/>
    <mergeCell ref="A24:H24"/>
    <mergeCell ref="A25:A27"/>
    <mergeCell ref="B25:B27"/>
    <mergeCell ref="C25:C27"/>
    <mergeCell ref="A28:A29"/>
    <mergeCell ref="B28:B29"/>
    <mergeCell ref="C28:C29"/>
    <mergeCell ref="G28:G29"/>
    <mergeCell ref="H28:H29"/>
    <mergeCell ref="A19:A20"/>
    <mergeCell ref="B19:B20"/>
    <mergeCell ref="C19:C20"/>
    <mergeCell ref="G19:G20"/>
    <mergeCell ref="H19:H20"/>
    <mergeCell ref="A21:A22"/>
    <mergeCell ref="B21:B22"/>
    <mergeCell ref="C21:C22"/>
    <mergeCell ref="G21:G22"/>
    <mergeCell ref="H21:H22"/>
    <mergeCell ref="A12:H12"/>
    <mergeCell ref="A17:A18"/>
    <mergeCell ref="B17:B18"/>
    <mergeCell ref="C17:C18"/>
    <mergeCell ref="G17:G18"/>
    <mergeCell ref="H17:H18"/>
    <mergeCell ref="A15:A16"/>
    <mergeCell ref="B15:B16"/>
    <mergeCell ref="C15:C16"/>
    <mergeCell ref="G15:G16"/>
    <mergeCell ref="H15:H16"/>
    <mergeCell ref="H13:H14"/>
    <mergeCell ref="G13:G14"/>
    <mergeCell ref="C13:C14"/>
    <mergeCell ref="B13:B14"/>
    <mergeCell ref="A13:A14"/>
    <mergeCell ref="H9:H11"/>
    <mergeCell ref="A1:A3"/>
    <mergeCell ref="B1:B3"/>
    <mergeCell ref="C1:C3"/>
    <mergeCell ref="A4:H4"/>
    <mergeCell ref="A9:A11"/>
    <mergeCell ref="B9:B11"/>
    <mergeCell ref="C9:C11"/>
    <mergeCell ref="E9:E11"/>
    <mergeCell ref="G9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60" zoomScaleNormal="100" workbookViewId="0">
      <selection activeCell="Q7" sqref="Q7"/>
    </sheetView>
  </sheetViews>
  <sheetFormatPr defaultRowHeight="15"/>
  <cols>
    <col min="1" max="1" width="3.28515625" style="26" customWidth="1"/>
    <col min="2" max="2" width="95.28515625" style="26" customWidth="1"/>
    <col min="3" max="3" width="11.7109375" style="26" customWidth="1"/>
    <col min="4" max="5" width="8.7109375" style="26" customWidth="1"/>
    <col min="6" max="6" width="11.5703125" style="28" customWidth="1"/>
    <col min="7" max="7" width="13" style="28" customWidth="1"/>
    <col min="8" max="8" width="17.5703125" style="28" customWidth="1"/>
    <col min="9" max="9" width="16.140625" style="28" customWidth="1"/>
    <col min="10" max="12" width="8.7109375" style="26" customWidth="1"/>
    <col min="13" max="16384" width="9.140625" style="26"/>
  </cols>
  <sheetData>
    <row r="1" spans="1:12" ht="18.75">
      <c r="I1" s="35"/>
    </row>
    <row r="2" spans="1:12" ht="28.5" customHeight="1">
      <c r="A2" s="93" t="s">
        <v>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5" customHeight="1">
      <c r="A3" s="99" t="s">
        <v>0</v>
      </c>
      <c r="B3" s="99" t="s">
        <v>1</v>
      </c>
      <c r="C3" s="101" t="s">
        <v>2</v>
      </c>
      <c r="D3" s="97" t="s">
        <v>3</v>
      </c>
      <c r="E3" s="98"/>
      <c r="F3" s="103" t="s">
        <v>36</v>
      </c>
      <c r="G3" s="87" t="s">
        <v>45</v>
      </c>
      <c r="H3" s="88"/>
      <c r="I3" s="89"/>
      <c r="J3" s="97" t="s">
        <v>37</v>
      </c>
      <c r="K3" s="98"/>
      <c r="L3" s="94" t="s">
        <v>36</v>
      </c>
    </row>
    <row r="4" spans="1:12" ht="78.75" customHeight="1" thickBot="1">
      <c r="A4" s="100"/>
      <c r="B4" s="100"/>
      <c r="C4" s="102"/>
      <c r="D4" s="27" t="s">
        <v>39</v>
      </c>
      <c r="E4" s="27" t="s">
        <v>38</v>
      </c>
      <c r="F4" s="104"/>
      <c r="G4" s="34" t="s">
        <v>42</v>
      </c>
      <c r="H4" s="34" t="s">
        <v>44</v>
      </c>
      <c r="I4" s="32" t="s">
        <v>43</v>
      </c>
      <c r="J4" s="27" t="s">
        <v>39</v>
      </c>
      <c r="K4" s="27" t="s">
        <v>38</v>
      </c>
      <c r="L4" s="95"/>
    </row>
    <row r="5" spans="1:12" s="43" customFormat="1" ht="17.25" customHeight="1" thickBot="1">
      <c r="A5" s="96" t="s">
        <v>8</v>
      </c>
      <c r="B5" s="96"/>
      <c r="C5" s="96"/>
      <c r="D5" s="40"/>
      <c r="E5" s="40"/>
      <c r="F5" s="41"/>
      <c r="G5" s="29">
        <v>3</v>
      </c>
      <c r="H5" s="30">
        <v>1</v>
      </c>
      <c r="I5" s="31">
        <v>4</v>
      </c>
      <c r="J5" s="42"/>
      <c r="K5" s="40"/>
      <c r="L5" s="40"/>
    </row>
    <row r="6" spans="1:12" s="43" customFormat="1" ht="28.5" customHeight="1">
      <c r="A6" s="36">
        <v>1</v>
      </c>
      <c r="B6" s="33" t="s">
        <v>9</v>
      </c>
      <c r="C6" s="36" t="s">
        <v>10</v>
      </c>
      <c r="D6" s="36">
        <v>50</v>
      </c>
      <c r="E6" s="36">
        <v>88.8</v>
      </c>
      <c r="F6" s="52">
        <f>E6*100/D6</f>
        <v>177.6</v>
      </c>
      <c r="G6" s="53">
        <f>F6*10/100</f>
        <v>17.760000000000002</v>
      </c>
      <c r="H6" s="53">
        <v>10</v>
      </c>
      <c r="I6" s="38"/>
      <c r="J6" s="36">
        <v>150</v>
      </c>
      <c r="K6" s="36">
        <v>228</v>
      </c>
      <c r="L6" s="37">
        <f>K6*100/J6</f>
        <v>152</v>
      </c>
    </row>
    <row r="7" spans="1:12" s="43" customFormat="1" ht="28.5" customHeight="1">
      <c r="A7" s="36">
        <v>2</v>
      </c>
      <c r="B7" s="33" t="s">
        <v>11</v>
      </c>
      <c r="C7" s="36" t="s">
        <v>12</v>
      </c>
      <c r="D7" s="36">
        <v>175</v>
      </c>
      <c r="E7" s="36">
        <v>218</v>
      </c>
      <c r="F7" s="52">
        <f t="shared" ref="F7:F30" si="0">E7*100/D7</f>
        <v>124.57142857142857</v>
      </c>
      <c r="G7" s="52">
        <f t="shared" ref="G7:G9" si="1">F7*10/100</f>
        <v>12.457142857142857</v>
      </c>
      <c r="H7" s="52">
        <v>10</v>
      </c>
      <c r="I7" s="37"/>
      <c r="J7" s="36">
        <v>525</v>
      </c>
      <c r="K7" s="36">
        <v>557</v>
      </c>
      <c r="L7" s="37">
        <f t="shared" ref="L7:L30" si="2">K7*100/J7</f>
        <v>106.0952380952381</v>
      </c>
    </row>
    <row r="8" spans="1:12" s="43" customFormat="1" ht="32.25" customHeight="1">
      <c r="A8" s="36">
        <v>3</v>
      </c>
      <c r="B8" s="33" t="s">
        <v>13</v>
      </c>
      <c r="C8" s="36" t="s">
        <v>14</v>
      </c>
      <c r="D8" s="36">
        <v>8</v>
      </c>
      <c r="E8" s="36">
        <v>14.7</v>
      </c>
      <c r="F8" s="52">
        <f t="shared" si="0"/>
        <v>183.75</v>
      </c>
      <c r="G8" s="52">
        <f t="shared" si="1"/>
        <v>18.375</v>
      </c>
      <c r="H8" s="52">
        <v>10</v>
      </c>
      <c r="I8" s="37"/>
      <c r="J8" s="36">
        <v>24</v>
      </c>
      <c r="K8" s="36">
        <v>49.2</v>
      </c>
      <c r="L8" s="37">
        <f t="shared" si="2"/>
        <v>205</v>
      </c>
    </row>
    <row r="9" spans="1:12" s="43" customFormat="1" ht="27" customHeight="1">
      <c r="A9" s="36">
        <v>4</v>
      </c>
      <c r="B9" s="33" t="s">
        <v>16</v>
      </c>
      <c r="C9" s="36" t="s">
        <v>12</v>
      </c>
      <c r="D9" s="36">
        <v>240</v>
      </c>
      <c r="E9" s="36">
        <v>322</v>
      </c>
      <c r="F9" s="52">
        <f>E9*100/D9</f>
        <v>134.16666666666666</v>
      </c>
      <c r="G9" s="52">
        <f t="shared" si="1"/>
        <v>13.416666666666664</v>
      </c>
      <c r="H9" s="52">
        <v>10</v>
      </c>
      <c r="I9" s="37"/>
      <c r="J9" s="36">
        <v>720</v>
      </c>
      <c r="K9" s="36">
        <v>958</v>
      </c>
      <c r="L9" s="37">
        <f t="shared" si="2"/>
        <v>133.05555555555554</v>
      </c>
    </row>
    <row r="10" spans="1:12" s="43" customFormat="1" ht="27" customHeight="1" thickBot="1">
      <c r="A10" s="36">
        <v>5</v>
      </c>
      <c r="B10" s="33" t="s">
        <v>17</v>
      </c>
      <c r="C10" s="36" t="s">
        <v>18</v>
      </c>
      <c r="D10" s="36">
        <v>0</v>
      </c>
      <c r="E10" s="36">
        <v>0</v>
      </c>
      <c r="F10" s="52" t="s">
        <v>35</v>
      </c>
      <c r="G10" s="52" t="s">
        <v>35</v>
      </c>
      <c r="H10" s="54">
        <v>10</v>
      </c>
      <c r="I10" s="39"/>
      <c r="J10" s="36">
        <v>0</v>
      </c>
      <c r="K10" s="36">
        <v>0</v>
      </c>
      <c r="L10" s="37" t="s">
        <v>35</v>
      </c>
    </row>
    <row r="11" spans="1:12" s="43" customFormat="1" ht="17.25" customHeight="1" thickBot="1">
      <c r="A11" s="90"/>
      <c r="B11" s="91"/>
      <c r="C11" s="91"/>
      <c r="D11" s="91"/>
      <c r="E11" s="91"/>
      <c r="F11" s="92"/>
      <c r="G11" s="44">
        <f>SUM(G6:G10)</f>
        <v>62.008809523809525</v>
      </c>
      <c r="H11" s="44">
        <f>SUM(H6:H10)</f>
        <v>50</v>
      </c>
      <c r="I11" s="45"/>
      <c r="J11" s="42"/>
      <c r="K11" s="40"/>
      <c r="L11" s="37"/>
    </row>
    <row r="12" spans="1:12" s="43" customFormat="1" ht="17.25" customHeight="1" thickBot="1">
      <c r="A12" s="96" t="s">
        <v>19</v>
      </c>
      <c r="B12" s="96"/>
      <c r="C12" s="96"/>
      <c r="D12" s="40"/>
      <c r="E12" s="40"/>
      <c r="F12" s="46"/>
      <c r="G12" s="29">
        <v>2</v>
      </c>
      <c r="H12" s="30">
        <v>1</v>
      </c>
      <c r="I12" s="31">
        <v>1</v>
      </c>
      <c r="J12" s="47"/>
      <c r="K12" s="48"/>
      <c r="L12" s="39"/>
    </row>
    <row r="13" spans="1:12" s="43" customFormat="1" ht="32.25" customHeight="1">
      <c r="A13" s="36">
        <v>1</v>
      </c>
      <c r="B13" s="33" t="s">
        <v>9</v>
      </c>
      <c r="C13" s="36" t="s">
        <v>10</v>
      </c>
      <c r="D13" s="36">
        <v>510</v>
      </c>
      <c r="E13" s="36">
        <v>751.25</v>
      </c>
      <c r="F13" s="52">
        <f t="shared" si="0"/>
        <v>147.30392156862746</v>
      </c>
      <c r="G13" s="52">
        <f>F13*10/100</f>
        <v>14.730392156862745</v>
      </c>
      <c r="H13" s="52">
        <v>10</v>
      </c>
      <c r="I13" s="37"/>
      <c r="J13" s="36">
        <f>130+530+510</f>
        <v>1170</v>
      </c>
      <c r="K13" s="36">
        <f>138.22+509.03+751.25</f>
        <v>1398.5</v>
      </c>
      <c r="L13" s="37">
        <f t="shared" si="2"/>
        <v>119.52991452991454</v>
      </c>
    </row>
    <row r="14" spans="1:12" s="43" customFormat="1" ht="32.25" customHeight="1">
      <c r="A14" s="36">
        <v>2</v>
      </c>
      <c r="B14" s="33" t="s">
        <v>20</v>
      </c>
      <c r="C14" s="36" t="s">
        <v>12</v>
      </c>
      <c r="D14" s="36">
        <v>51</v>
      </c>
      <c r="E14" s="36">
        <v>187</v>
      </c>
      <c r="F14" s="52">
        <f t="shared" si="0"/>
        <v>366.66666666666669</v>
      </c>
      <c r="G14" s="52">
        <f t="shared" ref="G14:G16" si="3">F14*10/100</f>
        <v>36.666666666666671</v>
      </c>
      <c r="H14" s="52">
        <v>10</v>
      </c>
      <c r="I14" s="37"/>
      <c r="J14" s="36">
        <f>63+51+51</f>
        <v>165</v>
      </c>
      <c r="K14" s="36">
        <f>121+28+111+43+136+51</f>
        <v>490</v>
      </c>
      <c r="L14" s="37">
        <f t="shared" si="2"/>
        <v>296.969696969697</v>
      </c>
    </row>
    <row r="15" spans="1:12" s="43" customFormat="1" ht="32.25" customHeight="1">
      <c r="A15" s="36">
        <v>3</v>
      </c>
      <c r="B15" s="33" t="s">
        <v>21</v>
      </c>
      <c r="C15" s="36" t="s">
        <v>12</v>
      </c>
      <c r="D15" s="36">
        <v>43</v>
      </c>
      <c r="E15" s="36">
        <v>43</v>
      </c>
      <c r="F15" s="52">
        <f t="shared" si="0"/>
        <v>100</v>
      </c>
      <c r="G15" s="52">
        <f t="shared" si="3"/>
        <v>10</v>
      </c>
      <c r="H15" s="52">
        <v>10</v>
      </c>
      <c r="I15" s="37"/>
      <c r="J15" s="36">
        <f>56+57+43</f>
        <v>156</v>
      </c>
      <c r="K15" s="36">
        <f>30+35+43</f>
        <v>108</v>
      </c>
      <c r="L15" s="37">
        <f>K15*100/J15</f>
        <v>69.230769230769226</v>
      </c>
    </row>
    <row r="16" spans="1:12" s="43" customFormat="1" ht="32.25" customHeight="1">
      <c r="A16" s="36">
        <v>4</v>
      </c>
      <c r="B16" s="33" t="s">
        <v>22</v>
      </c>
      <c r="C16" s="36" t="s">
        <v>12</v>
      </c>
      <c r="D16" s="36">
        <v>95</v>
      </c>
      <c r="E16" s="36">
        <v>678</v>
      </c>
      <c r="F16" s="52">
        <f t="shared" si="0"/>
        <v>713.68421052631584</v>
      </c>
      <c r="G16" s="52">
        <f t="shared" si="3"/>
        <v>71.368421052631589</v>
      </c>
      <c r="H16" s="52">
        <v>10</v>
      </c>
      <c r="I16" s="37"/>
      <c r="J16" s="36">
        <f>320+95+95</f>
        <v>510</v>
      </c>
      <c r="K16" s="36">
        <f>332+126+678</f>
        <v>1136</v>
      </c>
      <c r="L16" s="37">
        <f>K16*100/J16</f>
        <v>222.74509803921569</v>
      </c>
    </row>
    <row r="17" spans="1:12" s="43" customFormat="1" ht="32.25" customHeight="1" thickBot="1">
      <c r="A17" s="36">
        <v>5</v>
      </c>
      <c r="B17" s="33" t="s">
        <v>17</v>
      </c>
      <c r="C17" s="36" t="s">
        <v>18</v>
      </c>
      <c r="D17" s="36">
        <v>0</v>
      </c>
      <c r="E17" s="36">
        <v>0</v>
      </c>
      <c r="F17" s="52" t="s">
        <v>35</v>
      </c>
      <c r="G17" s="52" t="s">
        <v>35</v>
      </c>
      <c r="H17" s="54">
        <v>10</v>
      </c>
      <c r="I17" s="39"/>
      <c r="J17" s="36">
        <v>0</v>
      </c>
      <c r="K17" s="36">
        <v>0</v>
      </c>
      <c r="L17" s="37" t="s">
        <v>35</v>
      </c>
    </row>
    <row r="18" spans="1:12" s="43" customFormat="1" ht="17.25" customHeight="1" thickBot="1">
      <c r="A18" s="49"/>
      <c r="B18" s="50"/>
      <c r="C18" s="42"/>
      <c r="D18" s="40"/>
      <c r="E18" s="40"/>
      <c r="F18" s="46"/>
      <c r="G18" s="44">
        <f>SUM(G13:G17)</f>
        <v>132.76547987616101</v>
      </c>
      <c r="H18" s="44">
        <f>SUM(H13:H17)</f>
        <v>50</v>
      </c>
      <c r="I18" s="45"/>
      <c r="J18" s="42"/>
      <c r="K18" s="40"/>
      <c r="L18" s="37"/>
    </row>
    <row r="19" spans="1:12" s="43" customFormat="1" ht="17.25" customHeight="1" thickBot="1">
      <c r="A19" s="96" t="s">
        <v>23</v>
      </c>
      <c r="B19" s="96"/>
      <c r="C19" s="96"/>
      <c r="D19" s="40"/>
      <c r="E19" s="40"/>
      <c r="F19" s="46"/>
      <c r="G19" s="29">
        <v>1</v>
      </c>
      <c r="H19" s="30">
        <v>2</v>
      </c>
      <c r="I19" s="31">
        <v>3</v>
      </c>
      <c r="J19" s="47"/>
      <c r="K19" s="48"/>
      <c r="L19" s="39"/>
    </row>
    <row r="20" spans="1:12" s="43" customFormat="1" ht="33" customHeight="1">
      <c r="A20" s="36">
        <v>1</v>
      </c>
      <c r="B20" s="33" t="s">
        <v>9</v>
      </c>
      <c r="C20" s="36" t="s">
        <v>24</v>
      </c>
      <c r="D20" s="36">
        <v>78</v>
      </c>
      <c r="E20" s="36">
        <v>213</v>
      </c>
      <c r="F20" s="52">
        <f>E20*100/D20</f>
        <v>273.07692307692309</v>
      </c>
      <c r="G20" s="52">
        <f>F20*10/100</f>
        <v>27.30769230769231</v>
      </c>
      <c r="H20" s="52">
        <v>10</v>
      </c>
      <c r="I20" s="37"/>
      <c r="J20" s="36">
        <v>215</v>
      </c>
      <c r="K20" s="36">
        <v>350</v>
      </c>
      <c r="L20" s="37">
        <f t="shared" si="2"/>
        <v>162.7906976744186</v>
      </c>
    </row>
    <row r="21" spans="1:12" s="43" customFormat="1" ht="33" customHeight="1">
      <c r="A21" s="36">
        <v>2</v>
      </c>
      <c r="B21" s="33" t="s">
        <v>25</v>
      </c>
      <c r="C21" s="36" t="s">
        <v>26</v>
      </c>
      <c r="D21" s="36">
        <v>85</v>
      </c>
      <c r="E21" s="36">
        <v>0</v>
      </c>
      <c r="F21" s="52">
        <f t="shared" si="0"/>
        <v>0</v>
      </c>
      <c r="G21" s="52">
        <f t="shared" ref="G21:G23" si="4">F21*10/100</f>
        <v>0</v>
      </c>
      <c r="H21" s="52">
        <v>0</v>
      </c>
      <c r="I21" s="37"/>
      <c r="J21" s="36"/>
      <c r="K21" s="36"/>
      <c r="L21" s="37"/>
    </row>
    <row r="22" spans="1:12" s="43" customFormat="1" ht="33" customHeight="1">
      <c r="A22" s="36">
        <v>3</v>
      </c>
      <c r="B22" s="33" t="s">
        <v>27</v>
      </c>
      <c r="C22" s="36" t="s">
        <v>26</v>
      </c>
      <c r="D22" s="36" t="s">
        <v>40</v>
      </c>
      <c r="E22" s="36">
        <v>21.25</v>
      </c>
      <c r="F22" s="52">
        <f>E22*100/10</f>
        <v>212.5</v>
      </c>
      <c r="G22" s="52">
        <f t="shared" si="4"/>
        <v>21.25</v>
      </c>
      <c r="H22" s="52">
        <v>10</v>
      </c>
      <c r="I22" s="37"/>
      <c r="J22" s="36"/>
      <c r="K22" s="36"/>
      <c r="L22" s="37">
        <f>K22*100/10</f>
        <v>0</v>
      </c>
    </row>
    <row r="23" spans="1:12" s="43" customFormat="1" ht="33" customHeight="1">
      <c r="A23" s="36">
        <v>4</v>
      </c>
      <c r="B23" s="33" t="s">
        <v>41</v>
      </c>
      <c r="C23" s="36" t="s">
        <v>12</v>
      </c>
      <c r="D23" s="36">
        <v>3</v>
      </c>
      <c r="E23" s="36">
        <v>53</v>
      </c>
      <c r="F23" s="52">
        <f t="shared" si="0"/>
        <v>1766.6666666666667</v>
      </c>
      <c r="G23" s="52">
        <f t="shared" si="4"/>
        <v>176.66666666666669</v>
      </c>
      <c r="H23" s="52">
        <v>10</v>
      </c>
      <c r="I23" s="37"/>
      <c r="J23" s="36"/>
      <c r="K23" s="36"/>
      <c r="L23" s="37"/>
    </row>
    <row r="24" spans="1:12" s="43" customFormat="1" ht="33" customHeight="1" thickBot="1">
      <c r="A24" s="36">
        <v>5</v>
      </c>
      <c r="B24" s="33" t="s">
        <v>17</v>
      </c>
      <c r="C24" s="36" t="s">
        <v>18</v>
      </c>
      <c r="D24" s="36">
        <v>0</v>
      </c>
      <c r="E24" s="36">
        <v>0</v>
      </c>
      <c r="F24" s="52" t="s">
        <v>35</v>
      </c>
      <c r="G24" s="52" t="s">
        <v>35</v>
      </c>
      <c r="H24" s="54">
        <v>10</v>
      </c>
      <c r="I24" s="39"/>
      <c r="J24" s="36">
        <v>0</v>
      </c>
      <c r="K24" s="36">
        <v>0</v>
      </c>
      <c r="L24" s="37" t="s">
        <v>35</v>
      </c>
    </row>
    <row r="25" spans="1:12" s="43" customFormat="1" ht="17.25" customHeight="1" thickBot="1">
      <c r="A25" s="49"/>
      <c r="B25" s="50"/>
      <c r="C25" s="42"/>
      <c r="D25" s="40"/>
      <c r="E25" s="40"/>
      <c r="F25" s="46"/>
      <c r="G25" s="44">
        <f>SUM(G20:G24)</f>
        <v>225.22435897435901</v>
      </c>
      <c r="H25" s="44">
        <f>SUM(H20:H24)</f>
        <v>40</v>
      </c>
      <c r="I25" s="45"/>
      <c r="J25" s="42"/>
      <c r="K25" s="40"/>
      <c r="L25" s="37"/>
    </row>
    <row r="26" spans="1:12" s="43" customFormat="1" ht="17.25" customHeight="1" thickBot="1">
      <c r="A26" s="96" t="s">
        <v>30</v>
      </c>
      <c r="B26" s="96"/>
      <c r="C26" s="96"/>
      <c r="D26" s="40"/>
      <c r="E26" s="40"/>
      <c r="F26" s="46"/>
      <c r="G26" s="29">
        <v>4</v>
      </c>
      <c r="H26" s="30">
        <v>2</v>
      </c>
      <c r="I26" s="31">
        <v>2</v>
      </c>
      <c r="J26" s="47"/>
      <c r="K26" s="48"/>
      <c r="L26" s="39"/>
    </row>
    <row r="27" spans="1:12" s="43" customFormat="1" ht="31.5" customHeight="1">
      <c r="A27" s="36">
        <v>1</v>
      </c>
      <c r="B27" s="33" t="s">
        <v>9</v>
      </c>
      <c r="C27" s="36" t="s">
        <v>10</v>
      </c>
      <c r="D27" s="36">
        <v>300</v>
      </c>
      <c r="E27" s="36">
        <v>275.7</v>
      </c>
      <c r="F27" s="52">
        <f>E27*100/D27</f>
        <v>91.9</v>
      </c>
      <c r="G27" s="52">
        <f t="shared" ref="G27" si="5">F27*10/100</f>
        <v>9.19</v>
      </c>
      <c r="H27" s="52">
        <v>0</v>
      </c>
      <c r="I27" s="37"/>
      <c r="J27" s="36">
        <v>750</v>
      </c>
      <c r="K27" s="36">
        <v>677.2</v>
      </c>
      <c r="L27" s="37">
        <f>K27*100/J27</f>
        <v>90.293333333333337</v>
      </c>
    </row>
    <row r="28" spans="1:12" s="43" customFormat="1" ht="31.5" customHeight="1">
      <c r="A28" s="36">
        <v>2</v>
      </c>
      <c r="B28" s="33" t="s">
        <v>31</v>
      </c>
      <c r="C28" s="36" t="s">
        <v>12</v>
      </c>
      <c r="D28" s="36">
        <v>30</v>
      </c>
      <c r="E28" s="36">
        <v>30</v>
      </c>
      <c r="F28" s="52">
        <f t="shared" si="0"/>
        <v>100</v>
      </c>
      <c r="G28" s="52">
        <f t="shared" ref="G28" si="6">F28*10/100</f>
        <v>10</v>
      </c>
      <c r="H28" s="52">
        <v>10</v>
      </c>
      <c r="I28" s="37"/>
      <c r="J28" s="36">
        <v>75</v>
      </c>
      <c r="K28" s="36">
        <v>90</v>
      </c>
      <c r="L28" s="37">
        <f>K28*100/J28</f>
        <v>120</v>
      </c>
    </row>
    <row r="29" spans="1:12" s="43" customFormat="1" ht="31.5" customHeight="1">
      <c r="A29" s="36">
        <v>3</v>
      </c>
      <c r="B29" s="33" t="s">
        <v>32</v>
      </c>
      <c r="C29" s="36" t="s">
        <v>12</v>
      </c>
      <c r="D29" s="36">
        <v>120</v>
      </c>
      <c r="E29" s="36">
        <v>122</v>
      </c>
      <c r="F29" s="52">
        <f t="shared" si="0"/>
        <v>101.66666666666667</v>
      </c>
      <c r="G29" s="52">
        <f>F29*10/100</f>
        <v>10.166666666666668</v>
      </c>
      <c r="H29" s="52">
        <v>10</v>
      </c>
      <c r="I29" s="37"/>
      <c r="J29" s="36">
        <v>425</v>
      </c>
      <c r="K29" s="36">
        <v>433</v>
      </c>
      <c r="L29" s="37">
        <f t="shared" si="2"/>
        <v>101.88235294117646</v>
      </c>
    </row>
    <row r="30" spans="1:12" s="43" customFormat="1" ht="31.5" customHeight="1">
      <c r="A30" s="36">
        <v>4</v>
      </c>
      <c r="B30" s="33" t="s">
        <v>33</v>
      </c>
      <c r="C30" s="36" t="s">
        <v>26</v>
      </c>
      <c r="D30" s="36">
        <v>30</v>
      </c>
      <c r="E30" s="36">
        <v>50</v>
      </c>
      <c r="F30" s="52">
        <f t="shared" si="0"/>
        <v>166.66666666666666</v>
      </c>
      <c r="G30" s="52">
        <f>F30*10/100</f>
        <v>16.666666666666664</v>
      </c>
      <c r="H30" s="52">
        <v>10</v>
      </c>
      <c r="I30" s="37"/>
      <c r="J30" s="36">
        <v>30</v>
      </c>
      <c r="K30" s="36">
        <v>50</v>
      </c>
      <c r="L30" s="37">
        <f t="shared" si="2"/>
        <v>166.66666666666666</v>
      </c>
    </row>
    <row r="31" spans="1:12" s="43" customFormat="1" ht="31.5" customHeight="1">
      <c r="A31" s="36">
        <v>5</v>
      </c>
      <c r="B31" s="33" t="s">
        <v>34</v>
      </c>
      <c r="C31" s="36" t="s">
        <v>26</v>
      </c>
      <c r="D31" s="36" t="s">
        <v>35</v>
      </c>
      <c r="E31" s="36">
        <v>10</v>
      </c>
      <c r="F31" s="52" t="s">
        <v>35</v>
      </c>
      <c r="G31" s="52" t="s">
        <v>35</v>
      </c>
      <c r="H31" s="52" t="s">
        <v>35</v>
      </c>
      <c r="I31" s="37"/>
      <c r="J31" s="36" t="s">
        <v>35</v>
      </c>
      <c r="K31" s="36">
        <v>10</v>
      </c>
      <c r="L31" s="37" t="s">
        <v>35</v>
      </c>
    </row>
    <row r="32" spans="1:12" s="43" customFormat="1" ht="31.5" customHeight="1" thickBot="1">
      <c r="A32" s="36">
        <v>6</v>
      </c>
      <c r="B32" s="33" t="s">
        <v>17</v>
      </c>
      <c r="C32" s="36" t="s">
        <v>18</v>
      </c>
      <c r="D32" s="36">
        <v>0</v>
      </c>
      <c r="E32" s="36">
        <v>0</v>
      </c>
      <c r="F32" s="52" t="s">
        <v>35</v>
      </c>
      <c r="G32" s="52" t="s">
        <v>35</v>
      </c>
      <c r="H32" s="54">
        <v>10</v>
      </c>
      <c r="I32" s="39"/>
      <c r="J32" s="36">
        <v>0</v>
      </c>
      <c r="K32" s="36">
        <v>0</v>
      </c>
      <c r="L32" s="37">
        <v>0</v>
      </c>
    </row>
    <row r="33" spans="6:9" s="43" customFormat="1" ht="15" customHeight="1" thickBot="1">
      <c r="F33" s="51"/>
      <c r="G33" s="44">
        <f>SUM(G27:G32)</f>
        <v>46.023333333333326</v>
      </c>
      <c r="H33" s="44">
        <f>SUM(H27:H32)</f>
        <v>40</v>
      </c>
      <c r="I33" s="45"/>
    </row>
  </sheetData>
  <mergeCells count="14">
    <mergeCell ref="G3:I3"/>
    <mergeCell ref="A11:F11"/>
    <mergeCell ref="A2:L2"/>
    <mergeCell ref="L3:L4"/>
    <mergeCell ref="A26:C26"/>
    <mergeCell ref="J3:K3"/>
    <mergeCell ref="A3:A4"/>
    <mergeCell ref="B3:B4"/>
    <mergeCell ref="C3:C4"/>
    <mergeCell ref="D3:E3"/>
    <mergeCell ref="F3:F4"/>
    <mergeCell ref="A12:C12"/>
    <mergeCell ref="A19:C19"/>
    <mergeCell ref="A5:C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SvezhentsevAB</dc:creator>
  <cp:lastModifiedBy>KireevaNN</cp:lastModifiedBy>
  <cp:lastPrinted>2011-10-07T06:05:21Z</cp:lastPrinted>
  <dcterms:created xsi:type="dcterms:W3CDTF">2011-10-06T05:25:52Z</dcterms:created>
  <dcterms:modified xsi:type="dcterms:W3CDTF">2011-10-10T05:01:28Z</dcterms:modified>
</cp:coreProperties>
</file>