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72" windowWidth="11340" windowHeight="6792" tabRatio="694" firstSheet="1" activeTab="1"/>
  </bookViews>
  <sheets>
    <sheet name="табл1Паспорт ГП" sheetId="1" r:id="rId1"/>
    <sheet name="табл4" sheetId="2" r:id="rId2"/>
  </sheets>
  <definedNames>
    <definedName name="_xlnm.Print_Titles" localSheetId="0">'табл1Паспорт ГП'!$9:$11</definedName>
    <definedName name="_xlnm.Print_Titles" localSheetId="1">'табл4'!$6:$8</definedName>
    <definedName name="_xlnm.Print_Area" localSheetId="0">'табл1Паспорт ГП'!$A$1:$B$20</definedName>
  </definedNames>
  <calcPr fullCalcOnLoad="1"/>
</workbook>
</file>

<file path=xl/sharedStrings.xml><?xml version="1.0" encoding="utf-8"?>
<sst xmlns="http://schemas.openxmlformats.org/spreadsheetml/2006/main" count="193" uniqueCount="70">
  <si>
    <t>в том числе:</t>
  </si>
  <si>
    <t>Таблица 1</t>
  </si>
  <si>
    <t>всего</t>
  </si>
  <si>
    <t>Статус</t>
  </si>
  <si>
    <t>областной бюджет</t>
  </si>
  <si>
    <t>местный бюджет</t>
  </si>
  <si>
    <t>юридические лица</t>
  </si>
  <si>
    <t>всего, в том числе:</t>
  </si>
  <si>
    <t>Источники ресурсного обеспечения</t>
  </si>
  <si>
    <t xml:space="preserve">территориальные              государственные внебюджетные фонды                        </t>
  </si>
  <si>
    <t xml:space="preserve">федеральный бюджет </t>
  </si>
  <si>
    <t>физические лица</t>
  </si>
  <si>
    <t>Ответственный исполнитель государственной программы</t>
  </si>
  <si>
    <t>Основные разработчики государственной программы</t>
  </si>
  <si>
    <t>Цель государственной программы</t>
  </si>
  <si>
    <t>Задачи государственной программы</t>
  </si>
  <si>
    <t>Целевые индикаторы и показатели государственной программы</t>
  </si>
  <si>
    <t>Этапы и сроки реализации государственной программы</t>
  </si>
  <si>
    <r>
      <t xml:space="preserve">Объемы и источники финансирования государственной программы (в действующих ценах каждого года реализации государственной программы) </t>
    </r>
    <r>
      <rPr>
        <vertAlign val="superscript"/>
        <sz val="14"/>
        <rFont val="Times New Roman"/>
        <family val="1"/>
      </rPr>
      <t>1</t>
    </r>
  </si>
  <si>
    <t>_____________________________</t>
  </si>
  <si>
    <t>ПАСПОРТ
государственной программы Воронежской области
____________________________________________________________________</t>
  </si>
  <si>
    <t>Ожидаемые конечные результаты реализации государственной программы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</si>
  <si>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разрезе подпрограмм государственной программы. Объем финансирования указывается в</t>
    </r>
  </si>
  <si>
    <t>Исполнители государственной программы</t>
  </si>
  <si>
    <t xml:space="preserve">Наименование государственной программы, подпрограммы, основного мероприятия </t>
  </si>
  <si>
    <t xml:space="preserve">Подпрограммы государственной программы и основные мероприятия </t>
  </si>
  <si>
    <t>Основное 
мероприятие 1.1</t>
  </si>
  <si>
    <t>Основное 
мероприятие 1.2</t>
  </si>
  <si>
    <t>Основное 
мероприятие 2.1</t>
  </si>
  <si>
    <t>Приложение № 2
к Порядку принятия решений о разработке государственных программ Воронежской области, их формировании и реализации</t>
  </si>
  <si>
    <t>тысячах рублей с точностью до второго знака после запятой.</t>
  </si>
  <si>
    <t>Основное 
мероприятие 1.3</t>
  </si>
  <si>
    <t>Основное 
мероприятие 1.4</t>
  </si>
  <si>
    <t>Основное 
мероприятие 2.2</t>
  </si>
  <si>
    <t>Основное 
мероприятие 2.3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</si>
  <si>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</si>
  <si>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</si>
  <si>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Финансовое обеспечение деятельности подведомственных учреждений</t>
  </si>
  <si>
    <t>Регулирование и совершенствование деятельности в сфере имущественных и земельных отношений</t>
  </si>
  <si>
    <t>Взносы в уставные капиталы акционерных обществ с долей участия Воронежской области в уставном капитале</t>
  </si>
  <si>
    <t xml:space="preserve">Оформление невостребованных земельных долей на территории Воронежской области </t>
  </si>
  <si>
    <t>Управление государственным имуществом</t>
  </si>
  <si>
    <t>Обеспечение приватизации объектов государственной собственности Воронежской области</t>
  </si>
  <si>
    <t>Обеспечение реализации государственной программы</t>
  </si>
  <si>
    <t>Подпрограмма 1</t>
  </si>
  <si>
    <t>Подпрограмма 2</t>
  </si>
  <si>
    <t>в том числе по годам реализации государственной программы</t>
  </si>
  <si>
    <t xml:space="preserve">2014 год </t>
  </si>
  <si>
    <t xml:space="preserve">2015 год 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</si>
  <si>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</si>
  <si>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</si>
  <si>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</si>
  <si>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</si>
  <si>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федеральный бюджет (бюджетные ассигнования, не предусмотренные законом Воронежской области об областном бюджете)
</t>
  </si>
  <si>
    <t xml:space="preserve">бюджетные ассигнования, предусмотренные законом Воронежской области об областном бюджете, всего
</t>
  </si>
  <si>
    <t>внебюджетные источники, всего</t>
  </si>
  <si>
    <t>»</t>
  </si>
  <si>
    <t>Государственная программа Воронежской области</t>
  </si>
  <si>
    <t>Таблица 3</t>
  </si>
  <si>
    <t>Совершенствова-ние системы управления в сфере имущественно-земельных отношений Воронежской области</t>
  </si>
  <si>
    <t xml:space="preserve">2020 год </t>
  </si>
  <si>
    <t xml:space="preserve">2021 год </t>
  </si>
  <si>
    <t xml:space="preserve">2022 год </t>
  </si>
  <si>
    <t xml:space="preserve">2023 год </t>
  </si>
  <si>
    <t xml:space="preserve">федеральный бюджет  </t>
  </si>
  <si>
    <t>Финансовое обеспечение и прогнозная (справочная) оценка расходов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государственной программы Воронежской области «Управление государственным имуществом»</t>
  </si>
  <si>
    <t>Основное мероприятие 1.5</t>
  </si>
  <si>
    <t>Организация работ по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</t>
  </si>
  <si>
    <t xml:space="preserve">2024 год </t>
  </si>
  <si>
    <t>Оценка расходов (тыс. рублей)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</si>
</sst>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horizontal="centerContinuous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49" fontId="2" fillId="34" borderId="10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72" fontId="14" fillId="0" borderId="10" xfId="0" applyNumberFormat="1" applyFont="1" applyBorder="1" applyAlignment="1">
      <alignment vertical="top" wrapText="1"/>
    </xf>
    <xf numFmtId="172" fontId="13" fillId="33" borderId="10" xfId="0" applyNumberFormat="1" applyFont="1" applyFill="1" applyBorder="1" applyAlignment="1">
      <alignment horizontal="right" vertical="top" wrapText="1"/>
    </xf>
    <xf numFmtId="172" fontId="12" fillId="0" borderId="10" xfId="0" applyNumberFormat="1" applyFont="1" applyBorder="1" applyAlignment="1">
      <alignment vertical="top" wrapText="1"/>
    </xf>
    <xf numFmtId="172" fontId="11" fillId="33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172" fontId="11" fillId="0" borderId="10" xfId="0" applyNumberFormat="1" applyFont="1" applyFill="1" applyBorder="1" applyAlignment="1">
      <alignment horizontal="right" vertical="top" wrapText="1"/>
    </xf>
    <xf numFmtId="172" fontId="11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172" fontId="53" fillId="0" borderId="1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1" fillId="34" borderId="0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righ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2" fillId="0" borderId="10" xfId="53" applyFont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130" zoomScaleSheetLayoutView="130" zoomScalePageLayoutView="0" workbookViewId="0" topLeftCell="A1">
      <selection activeCell="B6" sqref="B6:B7"/>
    </sheetView>
  </sheetViews>
  <sheetFormatPr defaultColWidth="9.00390625" defaultRowHeight="12.75"/>
  <cols>
    <col min="1" max="1" width="45.00390625" style="0" customWidth="1"/>
    <col min="2" max="2" width="50.125" style="0" customWidth="1"/>
  </cols>
  <sheetData>
    <row r="1" spans="1:2" ht="18">
      <c r="A1" s="12"/>
      <c r="B1" s="12"/>
    </row>
    <row r="2" spans="1:2" ht="72">
      <c r="A2" s="13"/>
      <c r="B2" s="21" t="s">
        <v>29</v>
      </c>
    </row>
    <row r="3" spans="1:2" ht="18">
      <c r="A3" s="13"/>
      <c r="B3" s="21"/>
    </row>
    <row r="4" spans="1:2" ht="18">
      <c r="A4" s="13"/>
      <c r="B4" s="24" t="s">
        <v>1</v>
      </c>
    </row>
    <row r="5" spans="1:2" ht="18">
      <c r="A5" s="13"/>
      <c r="B5" s="24"/>
    </row>
    <row r="6" spans="1:2" ht="54">
      <c r="A6" s="16" t="s">
        <v>20</v>
      </c>
      <c r="B6" s="16"/>
    </row>
    <row r="7" spans="1:2" ht="36">
      <c r="A7" s="30" t="s">
        <v>12</v>
      </c>
      <c r="B7" s="25"/>
    </row>
    <row r="8" spans="1:2" s="2" customFormat="1" ht="36">
      <c r="A8" s="30" t="s">
        <v>23</v>
      </c>
      <c r="B8" s="22"/>
    </row>
    <row r="9" spans="1:2" s="2" customFormat="1" ht="36">
      <c r="A9" s="30" t="s">
        <v>13</v>
      </c>
      <c r="B9" s="31"/>
    </row>
    <row r="10" spans="1:2" s="2" customFormat="1" ht="36">
      <c r="A10" s="30" t="s">
        <v>25</v>
      </c>
      <c r="B10" s="31"/>
    </row>
    <row r="11" spans="1:2" s="7" customFormat="1" ht="18">
      <c r="A11" s="30" t="s">
        <v>14</v>
      </c>
      <c r="B11" s="14"/>
    </row>
    <row r="12" spans="1:2" s="15" customFormat="1" ht="18">
      <c r="A12" s="30" t="s">
        <v>15</v>
      </c>
      <c r="B12" s="26"/>
    </row>
    <row r="13" spans="1:2" s="15" customFormat="1" ht="36">
      <c r="A13" s="30" t="s">
        <v>16</v>
      </c>
      <c r="B13" s="26"/>
    </row>
    <row r="14" spans="1:2" s="2" customFormat="1" ht="36">
      <c r="A14" s="30" t="s">
        <v>17</v>
      </c>
      <c r="B14" s="26"/>
    </row>
    <row r="15" spans="1:2" s="2" customFormat="1" ht="92.25">
      <c r="A15" s="30" t="s">
        <v>18</v>
      </c>
      <c r="B15" s="23"/>
    </row>
    <row r="16" spans="1:2" s="20" customFormat="1" ht="54">
      <c r="A16" s="30" t="s">
        <v>21</v>
      </c>
      <c r="B16" s="19"/>
    </row>
    <row r="17" spans="1:2" s="20" customFormat="1" ht="18">
      <c r="A17" s="29" t="s">
        <v>19</v>
      </c>
      <c r="B17"/>
    </row>
    <row r="18" ht="15">
      <c r="A18" s="28" t="s">
        <v>22</v>
      </c>
    </row>
    <row r="19" spans="1:2" ht="12.75">
      <c r="A19" s="28" t="s">
        <v>30</v>
      </c>
      <c r="B19" s="27"/>
    </row>
    <row r="20" ht="12.75">
      <c r="B20" s="27"/>
    </row>
  </sheetData>
  <sheetProtection/>
  <printOptions horizontalCentered="1"/>
  <pageMargins left="0.3937007874015748" right="0.3937007874015748" top="0.5511811023622047" bottom="0.5511811023622047" header="0.2755905511811024" footer="0.2755905511811024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49"/>
  <sheetViews>
    <sheetView tabSelected="1" view="pageBreakPreview" zoomScaleSheetLayoutView="100" workbookViewId="0" topLeftCell="A106">
      <selection activeCell="P1" sqref="P1:U16384"/>
    </sheetView>
  </sheetViews>
  <sheetFormatPr defaultColWidth="9.00390625" defaultRowHeight="12.75"/>
  <cols>
    <col min="1" max="1" width="14.50390625" style="0" customWidth="1"/>
    <col min="2" max="2" width="14.875" style="0" customWidth="1"/>
    <col min="3" max="3" width="19.50390625" style="0" customWidth="1"/>
    <col min="4" max="4" width="10.00390625" style="0" customWidth="1"/>
    <col min="5" max="5" width="9.75390625" style="0" customWidth="1"/>
    <col min="6" max="6" width="9.25390625" style="0" customWidth="1"/>
    <col min="7" max="7" width="9.125" style="0" customWidth="1"/>
    <col min="8" max="8" width="9.00390625" style="0" customWidth="1"/>
    <col min="9" max="9" width="9.375" style="0" customWidth="1"/>
    <col min="10" max="10" width="8.875" style="0" customWidth="1"/>
    <col min="11" max="11" width="9.125" style="0" customWidth="1"/>
    <col min="12" max="14" width="9.375" style="0" customWidth="1"/>
    <col min="15" max="15" width="9.625" style="0" customWidth="1"/>
  </cols>
  <sheetData>
    <row r="2" spans="2:15" ht="22.5" customHeight="1">
      <c r="B2" s="1"/>
      <c r="C2" s="1"/>
      <c r="D2" s="1"/>
      <c r="E2" s="1"/>
      <c r="F2" s="1"/>
      <c r="O2" s="33" t="s">
        <v>58</v>
      </c>
    </row>
    <row r="3" spans="1:15" ht="9.75" customHeight="1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2" customFormat="1" ht="64.5" customHeight="1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2.75">
      <c r="A5" s="4"/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5" customFormat="1" ht="29.25" customHeight="1">
      <c r="A6" s="62" t="s">
        <v>3</v>
      </c>
      <c r="B6" s="59" t="s">
        <v>24</v>
      </c>
      <c r="C6" s="60" t="s">
        <v>8</v>
      </c>
      <c r="D6" s="60" t="s">
        <v>69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s="15" customFormat="1" ht="21" customHeight="1">
      <c r="A7" s="62"/>
      <c r="B7" s="59"/>
      <c r="C7" s="60"/>
      <c r="D7" s="60" t="s">
        <v>2</v>
      </c>
      <c r="E7" s="60" t="s">
        <v>46</v>
      </c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s="2" customFormat="1" ht="27.75" customHeight="1">
      <c r="A8" s="62"/>
      <c r="B8" s="59"/>
      <c r="C8" s="60"/>
      <c r="D8" s="60"/>
      <c r="E8" s="35" t="s">
        <v>47</v>
      </c>
      <c r="F8" s="35" t="s">
        <v>48</v>
      </c>
      <c r="G8" s="35" t="s">
        <v>49</v>
      </c>
      <c r="H8" s="35" t="s">
        <v>50</v>
      </c>
      <c r="I8" s="35" t="s">
        <v>51</v>
      </c>
      <c r="J8" s="35" t="s">
        <v>52</v>
      </c>
      <c r="K8" s="35" t="s">
        <v>60</v>
      </c>
      <c r="L8" s="35" t="s">
        <v>61</v>
      </c>
      <c r="M8" s="35" t="s">
        <v>62</v>
      </c>
      <c r="N8" s="35" t="s">
        <v>63</v>
      </c>
      <c r="O8" s="35" t="s">
        <v>68</v>
      </c>
    </row>
    <row r="9" spans="1:15" s="7" customFormat="1" ht="1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  <c r="O9" s="36">
        <v>15</v>
      </c>
    </row>
    <row r="10" spans="1:15" s="2" customFormat="1" ht="12.75">
      <c r="A10" s="63" t="s">
        <v>57</v>
      </c>
      <c r="B10" s="64" t="s">
        <v>41</v>
      </c>
      <c r="C10" s="37" t="s">
        <v>7</v>
      </c>
      <c r="D10" s="38">
        <f aca="true" t="shared" si="0" ref="D10:D21">SUM(E10:O10)</f>
        <v>4456611.5</v>
      </c>
      <c r="E10" s="39">
        <f aca="true" t="shared" si="1" ref="E10:O10">E23+E96</f>
        <v>802682.3</v>
      </c>
      <c r="F10" s="39">
        <f t="shared" si="1"/>
        <v>407538.3</v>
      </c>
      <c r="G10" s="39">
        <f t="shared" si="1"/>
        <v>483454.2</v>
      </c>
      <c r="H10" s="39">
        <f t="shared" si="1"/>
        <v>467446.9</v>
      </c>
      <c r="I10" s="39">
        <f t="shared" si="1"/>
        <v>345691.8</v>
      </c>
      <c r="J10" s="39">
        <f t="shared" si="1"/>
        <v>346314</v>
      </c>
      <c r="K10" s="39">
        <f t="shared" si="1"/>
        <v>332280</v>
      </c>
      <c r="L10" s="39">
        <f t="shared" si="1"/>
        <v>317801</v>
      </c>
      <c r="M10" s="39">
        <f t="shared" si="1"/>
        <v>317801</v>
      </c>
      <c r="N10" s="39">
        <f>N23+N96</f>
        <v>317801</v>
      </c>
      <c r="O10" s="39">
        <f t="shared" si="1"/>
        <v>317801</v>
      </c>
    </row>
    <row r="11" spans="1:15" s="2" customFormat="1" ht="73.5" customHeight="1">
      <c r="A11" s="63"/>
      <c r="B11" s="64"/>
      <c r="C11" s="37" t="s">
        <v>53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 s="2" customFormat="1" ht="53.25" customHeight="1">
      <c r="A12" s="63"/>
      <c r="B12" s="64"/>
      <c r="C12" s="37" t="s">
        <v>54</v>
      </c>
      <c r="D12" s="40">
        <f>D15</f>
        <v>4456611.5</v>
      </c>
      <c r="E12" s="40">
        <f aca="true" t="shared" si="2" ref="E12:O12">E15</f>
        <v>802682.3</v>
      </c>
      <c r="F12" s="40">
        <f t="shared" si="2"/>
        <v>407538.3</v>
      </c>
      <c r="G12" s="40">
        <f t="shared" si="2"/>
        <v>483454.2</v>
      </c>
      <c r="H12" s="40">
        <f t="shared" si="2"/>
        <v>467446.9</v>
      </c>
      <c r="I12" s="40">
        <f t="shared" si="2"/>
        <v>345691.8</v>
      </c>
      <c r="J12" s="40">
        <f t="shared" si="2"/>
        <v>346314</v>
      </c>
      <c r="K12" s="40">
        <f t="shared" si="2"/>
        <v>332280</v>
      </c>
      <c r="L12" s="40">
        <f t="shared" si="2"/>
        <v>317801</v>
      </c>
      <c r="M12" s="40">
        <f t="shared" si="2"/>
        <v>317801</v>
      </c>
      <c r="N12" s="40">
        <f>N15</f>
        <v>317801</v>
      </c>
      <c r="O12" s="40">
        <f t="shared" si="2"/>
        <v>317801</v>
      </c>
    </row>
    <row r="13" spans="1:15" s="2" customFormat="1" ht="15.75" customHeight="1">
      <c r="A13" s="63"/>
      <c r="B13" s="64"/>
      <c r="C13" s="37" t="s">
        <v>0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2" customFormat="1" ht="15" customHeight="1">
      <c r="A14" s="63"/>
      <c r="B14" s="64"/>
      <c r="C14" s="42" t="s">
        <v>64</v>
      </c>
      <c r="D14" s="40">
        <f t="shared" si="0"/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</row>
    <row r="15" spans="1:15" s="2" customFormat="1" ht="12.75">
      <c r="A15" s="63"/>
      <c r="B15" s="64"/>
      <c r="C15" s="44" t="s">
        <v>4</v>
      </c>
      <c r="D15" s="40">
        <f t="shared" si="0"/>
        <v>4456611.5</v>
      </c>
      <c r="E15" s="45">
        <f aca="true" t="shared" si="3" ref="E15:O15">E28+E101</f>
        <v>802682.3</v>
      </c>
      <c r="F15" s="45">
        <f t="shared" si="3"/>
        <v>407538.3</v>
      </c>
      <c r="G15" s="45">
        <f t="shared" si="3"/>
        <v>483454.2</v>
      </c>
      <c r="H15" s="45">
        <f t="shared" si="3"/>
        <v>467446.9</v>
      </c>
      <c r="I15" s="45">
        <f t="shared" si="3"/>
        <v>345691.8</v>
      </c>
      <c r="J15" s="45">
        <f t="shared" si="3"/>
        <v>346314</v>
      </c>
      <c r="K15" s="45">
        <f t="shared" si="3"/>
        <v>332280</v>
      </c>
      <c r="L15" s="45">
        <f t="shared" si="3"/>
        <v>317801</v>
      </c>
      <c r="M15" s="45">
        <f t="shared" si="3"/>
        <v>317801</v>
      </c>
      <c r="N15" s="45">
        <f>N28+N101</f>
        <v>317801</v>
      </c>
      <c r="O15" s="45">
        <f t="shared" si="3"/>
        <v>317801</v>
      </c>
    </row>
    <row r="16" spans="1:15" ht="12.75">
      <c r="A16" s="63"/>
      <c r="B16" s="64"/>
      <c r="C16" s="44" t="s">
        <v>5</v>
      </c>
      <c r="D16" s="40">
        <f t="shared" si="0"/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</row>
    <row r="17" spans="1:15" ht="27" customHeight="1">
      <c r="A17" s="63"/>
      <c r="B17" s="64"/>
      <c r="C17" s="44" t="s">
        <v>55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</row>
    <row r="18" spans="1:15" ht="16.5" customHeight="1">
      <c r="A18" s="63"/>
      <c r="B18" s="64"/>
      <c r="C18" s="44" t="s">
        <v>0</v>
      </c>
      <c r="D18" s="40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39" customHeight="1">
      <c r="A19" s="63"/>
      <c r="B19" s="64"/>
      <c r="C19" s="37" t="s">
        <v>9</v>
      </c>
      <c r="D19" s="40">
        <f t="shared" si="0"/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</row>
    <row r="20" spans="1:15" s="2" customFormat="1" ht="12.75">
      <c r="A20" s="63"/>
      <c r="B20" s="64"/>
      <c r="C20" s="44" t="s">
        <v>6</v>
      </c>
      <c r="D20" s="40">
        <f t="shared" si="0"/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</row>
    <row r="21" spans="1:15" s="2" customFormat="1" ht="12.75">
      <c r="A21" s="63"/>
      <c r="B21" s="64"/>
      <c r="C21" s="44" t="s">
        <v>11</v>
      </c>
      <c r="D21" s="40">
        <f t="shared" si="0"/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</row>
    <row r="22" spans="1:15" s="2" customFormat="1" ht="12.75">
      <c r="A22" s="49" t="s">
        <v>0</v>
      </c>
      <c r="B22" s="56"/>
      <c r="C22" s="44"/>
      <c r="D22" s="40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s="2" customFormat="1" ht="12.75">
      <c r="A23" s="66" t="s">
        <v>44</v>
      </c>
      <c r="B23" s="65" t="s">
        <v>59</v>
      </c>
      <c r="C23" s="37" t="s">
        <v>7</v>
      </c>
      <c r="D23" s="38">
        <f>SUM(E23:O23)</f>
        <v>2123069.1</v>
      </c>
      <c r="E23" s="47">
        <f aca="true" t="shared" si="4" ref="E23:O23">E36+E48+E60+E72</f>
        <v>610335.3</v>
      </c>
      <c r="F23" s="47">
        <f t="shared" si="4"/>
        <v>219135.3</v>
      </c>
      <c r="G23" s="47">
        <f t="shared" si="4"/>
        <v>288435.2</v>
      </c>
      <c r="H23" s="47">
        <f t="shared" si="4"/>
        <v>266385.5</v>
      </c>
      <c r="I23" s="47">
        <f>I36+I48+I60+I72+I84</f>
        <v>130920.8</v>
      </c>
      <c r="J23" s="47">
        <f t="shared" si="4"/>
        <v>131830</v>
      </c>
      <c r="K23" s="47">
        <f t="shared" si="4"/>
        <v>110355</v>
      </c>
      <c r="L23" s="47">
        <f t="shared" si="4"/>
        <v>91418</v>
      </c>
      <c r="M23" s="47">
        <f t="shared" si="4"/>
        <v>91418</v>
      </c>
      <c r="N23" s="47">
        <f>N36+N48+N60+N72</f>
        <v>91418</v>
      </c>
      <c r="O23" s="47">
        <f t="shared" si="4"/>
        <v>91418</v>
      </c>
    </row>
    <row r="24" spans="1:15" s="2" customFormat="1" ht="75.75" customHeight="1">
      <c r="A24" s="66"/>
      <c r="B24" s="65"/>
      <c r="C24" s="37" t="s">
        <v>53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</row>
    <row r="25" spans="1:15" s="2" customFormat="1" ht="48.75" customHeight="1">
      <c r="A25" s="66"/>
      <c r="B25" s="65"/>
      <c r="C25" s="37" t="s">
        <v>54</v>
      </c>
      <c r="D25" s="40">
        <f>D28</f>
        <v>2123069.1</v>
      </c>
      <c r="E25" s="40">
        <f aca="true" t="shared" si="5" ref="E25:O25">E28</f>
        <v>610335.3</v>
      </c>
      <c r="F25" s="40">
        <f t="shared" si="5"/>
        <v>219135.3</v>
      </c>
      <c r="G25" s="40">
        <f t="shared" si="5"/>
        <v>288435.2</v>
      </c>
      <c r="H25" s="40">
        <f t="shared" si="5"/>
        <v>266385.5</v>
      </c>
      <c r="I25" s="40">
        <f t="shared" si="5"/>
        <v>130920.8</v>
      </c>
      <c r="J25" s="40">
        <f t="shared" si="5"/>
        <v>131830</v>
      </c>
      <c r="K25" s="40">
        <f t="shared" si="5"/>
        <v>110355</v>
      </c>
      <c r="L25" s="40">
        <f t="shared" si="5"/>
        <v>91418</v>
      </c>
      <c r="M25" s="40">
        <f t="shared" si="5"/>
        <v>91418</v>
      </c>
      <c r="N25" s="40">
        <f>N28</f>
        <v>91418</v>
      </c>
      <c r="O25" s="40">
        <f t="shared" si="5"/>
        <v>91418</v>
      </c>
    </row>
    <row r="26" spans="1:15" s="2" customFormat="1" ht="12.75">
      <c r="A26" s="66"/>
      <c r="B26" s="65"/>
      <c r="C26" s="37" t="s">
        <v>0</v>
      </c>
      <c r="D26" s="4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5" customHeight="1">
      <c r="A27" s="66"/>
      <c r="B27" s="65"/>
      <c r="C27" s="42" t="s">
        <v>10</v>
      </c>
      <c r="D27" s="40">
        <f>SUM(E27:O27)</f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</row>
    <row r="28" spans="1:15" ht="12.75">
      <c r="A28" s="66"/>
      <c r="B28" s="65"/>
      <c r="C28" s="44" t="s">
        <v>4</v>
      </c>
      <c r="D28" s="40">
        <f>SUM(E28:O28)</f>
        <v>2123069.1</v>
      </c>
      <c r="E28" s="48">
        <f aca="true" t="shared" si="6" ref="E28:O28">E41+E53+E65+E77</f>
        <v>610335.3</v>
      </c>
      <c r="F28" s="48">
        <f t="shared" si="6"/>
        <v>219135.3</v>
      </c>
      <c r="G28" s="48">
        <f t="shared" si="6"/>
        <v>288435.2</v>
      </c>
      <c r="H28" s="48">
        <f t="shared" si="6"/>
        <v>266385.5</v>
      </c>
      <c r="I28" s="48">
        <f>I41+I53+I65+I77+I84</f>
        <v>130920.8</v>
      </c>
      <c r="J28" s="48">
        <f t="shared" si="6"/>
        <v>131830</v>
      </c>
      <c r="K28" s="48">
        <f t="shared" si="6"/>
        <v>110355</v>
      </c>
      <c r="L28" s="48">
        <f t="shared" si="6"/>
        <v>91418</v>
      </c>
      <c r="M28" s="48">
        <f t="shared" si="6"/>
        <v>91418</v>
      </c>
      <c r="N28" s="48">
        <f>N41+N53+N65+N77</f>
        <v>91418</v>
      </c>
      <c r="O28" s="48">
        <f t="shared" si="6"/>
        <v>91418</v>
      </c>
    </row>
    <row r="29" spans="1:15" ht="12.75">
      <c r="A29" s="66"/>
      <c r="B29" s="65"/>
      <c r="C29" s="44" t="s">
        <v>5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</row>
    <row r="30" spans="1:15" ht="24">
      <c r="A30" s="66"/>
      <c r="B30" s="65"/>
      <c r="C30" s="44" t="s">
        <v>55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</row>
    <row r="31" spans="1:15" ht="12.75">
      <c r="A31" s="66"/>
      <c r="B31" s="65"/>
      <c r="C31" s="44" t="s">
        <v>0</v>
      </c>
      <c r="D31" s="40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39" customHeight="1">
      <c r="A32" s="66"/>
      <c r="B32" s="65"/>
      <c r="C32" s="37" t="s">
        <v>9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1:15" ht="16.5" customHeight="1">
      <c r="A33" s="66"/>
      <c r="B33" s="65"/>
      <c r="C33" s="44" t="s">
        <v>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</row>
    <row r="34" spans="1:15" ht="17.25" customHeight="1">
      <c r="A34" s="66"/>
      <c r="B34" s="65"/>
      <c r="C34" s="44" t="s">
        <v>11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</row>
    <row r="35" spans="1:15" ht="12.75">
      <c r="A35" s="49" t="s">
        <v>0</v>
      </c>
      <c r="B35" s="34"/>
      <c r="C35" s="44"/>
      <c r="D35" s="4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ht="12.75">
      <c r="A36" s="61" t="s">
        <v>26</v>
      </c>
      <c r="B36" s="62" t="s">
        <v>38</v>
      </c>
      <c r="C36" s="37" t="s">
        <v>7</v>
      </c>
      <c r="D36" s="40">
        <f>SUM(E36:O36)</f>
        <v>1524639</v>
      </c>
      <c r="E36" s="50">
        <v>239157.2</v>
      </c>
      <c r="F36" s="50">
        <f>F38</f>
        <v>140915.3</v>
      </c>
      <c r="G36" s="50">
        <f aca="true" t="shared" si="7" ref="G36:O36">G41</f>
        <v>236423.2</v>
      </c>
      <c r="H36" s="50">
        <f t="shared" si="7"/>
        <v>230865.5</v>
      </c>
      <c r="I36" s="50">
        <f t="shared" si="7"/>
        <v>105420.8</v>
      </c>
      <c r="J36" s="50">
        <f t="shared" si="7"/>
        <v>115830</v>
      </c>
      <c r="K36" s="50">
        <f t="shared" si="7"/>
        <v>94355</v>
      </c>
      <c r="L36" s="50">
        <f t="shared" si="7"/>
        <v>90418</v>
      </c>
      <c r="M36" s="50">
        <f t="shared" si="7"/>
        <v>90418</v>
      </c>
      <c r="N36" s="50">
        <f>N41</f>
        <v>90418</v>
      </c>
      <c r="O36" s="50">
        <f t="shared" si="7"/>
        <v>90418</v>
      </c>
    </row>
    <row r="37" spans="1:15" ht="72.75" customHeight="1">
      <c r="A37" s="61"/>
      <c r="B37" s="62"/>
      <c r="C37" s="37" t="s">
        <v>53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</row>
    <row r="38" spans="1:15" ht="50.25" customHeight="1">
      <c r="A38" s="61"/>
      <c r="B38" s="62"/>
      <c r="C38" s="37" t="s">
        <v>54</v>
      </c>
      <c r="D38" s="40">
        <f>D41</f>
        <v>1524639</v>
      </c>
      <c r="E38" s="40">
        <f aca="true" t="shared" si="8" ref="E38:O38">E41</f>
        <v>239157.2</v>
      </c>
      <c r="F38" s="40">
        <f t="shared" si="8"/>
        <v>140915.3</v>
      </c>
      <c r="G38" s="40">
        <f>G41</f>
        <v>236423.2</v>
      </c>
      <c r="H38" s="40">
        <f t="shared" si="8"/>
        <v>230865.5</v>
      </c>
      <c r="I38" s="40">
        <f t="shared" si="8"/>
        <v>105420.8</v>
      </c>
      <c r="J38" s="40">
        <f t="shared" si="8"/>
        <v>115830</v>
      </c>
      <c r="K38" s="40">
        <f t="shared" si="8"/>
        <v>94355</v>
      </c>
      <c r="L38" s="40">
        <f t="shared" si="8"/>
        <v>90418</v>
      </c>
      <c r="M38" s="40">
        <f t="shared" si="8"/>
        <v>90418</v>
      </c>
      <c r="N38" s="40">
        <f>N41</f>
        <v>90418</v>
      </c>
      <c r="O38" s="40">
        <f t="shared" si="8"/>
        <v>90418</v>
      </c>
    </row>
    <row r="39" spans="1:15" ht="12.75">
      <c r="A39" s="61"/>
      <c r="B39" s="62"/>
      <c r="C39" s="37" t="s">
        <v>0</v>
      </c>
      <c r="D39" s="4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5.75" customHeight="1">
      <c r="A40" s="61"/>
      <c r="B40" s="62"/>
      <c r="C40" s="42" t="s">
        <v>10</v>
      </c>
      <c r="D40" s="40">
        <f>SUM(E40:O40)</f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</row>
    <row r="41" spans="1:15" ht="12.75">
      <c r="A41" s="61"/>
      <c r="B41" s="62"/>
      <c r="C41" s="44" t="s">
        <v>4</v>
      </c>
      <c r="D41" s="40">
        <f>SUM(E41:O41)</f>
        <v>1524639</v>
      </c>
      <c r="E41" s="50">
        <v>239157.2</v>
      </c>
      <c r="F41" s="50">
        <v>140915.3</v>
      </c>
      <c r="G41" s="50">
        <v>236423.2</v>
      </c>
      <c r="H41" s="50">
        <v>230865.5</v>
      </c>
      <c r="I41" s="50">
        <v>105420.8</v>
      </c>
      <c r="J41" s="50">
        <v>115830</v>
      </c>
      <c r="K41" s="50">
        <v>94355</v>
      </c>
      <c r="L41" s="50">
        <v>90418</v>
      </c>
      <c r="M41" s="50">
        <v>90418</v>
      </c>
      <c r="N41" s="50">
        <v>90418</v>
      </c>
      <c r="O41" s="50">
        <v>90418</v>
      </c>
    </row>
    <row r="42" spans="1:15" ht="12.75">
      <c r="A42" s="61"/>
      <c r="B42" s="62"/>
      <c r="C42" s="44" t="s">
        <v>5</v>
      </c>
      <c r="D42" s="40">
        <f>SUM(E42:O42)</f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</row>
    <row r="43" spans="1:15" ht="24">
      <c r="A43" s="61"/>
      <c r="B43" s="62"/>
      <c r="C43" s="44" t="s">
        <v>55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1:15" ht="12.75">
      <c r="A44" s="61"/>
      <c r="B44" s="62"/>
      <c r="C44" s="44" t="s">
        <v>0</v>
      </c>
      <c r="D44" s="40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ht="36" customHeight="1">
      <c r="A45" s="61"/>
      <c r="B45" s="62"/>
      <c r="C45" s="37" t="s">
        <v>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1:15" ht="12.75">
      <c r="A46" s="61"/>
      <c r="B46" s="62"/>
      <c r="C46" s="44" t="s">
        <v>6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1:15" ht="12.75">
      <c r="A47" s="61"/>
      <c r="B47" s="62"/>
      <c r="C47" s="44" t="s">
        <v>11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1:15" ht="12.75">
      <c r="A48" s="61" t="s">
        <v>27</v>
      </c>
      <c r="B48" s="62" t="s">
        <v>42</v>
      </c>
      <c r="C48" s="37" t="s">
        <v>7</v>
      </c>
      <c r="D48" s="40">
        <f>SUM(E48:O48)</f>
        <v>8640</v>
      </c>
      <c r="E48" s="48">
        <v>400</v>
      </c>
      <c r="F48" s="48">
        <v>720</v>
      </c>
      <c r="G48" s="48">
        <f aca="true" t="shared" si="9" ref="G48:O48">G53</f>
        <v>500</v>
      </c>
      <c r="H48" s="48">
        <f t="shared" si="9"/>
        <v>520</v>
      </c>
      <c r="I48" s="48">
        <f t="shared" si="9"/>
        <v>500</v>
      </c>
      <c r="J48" s="48">
        <f t="shared" si="9"/>
        <v>1000</v>
      </c>
      <c r="K48" s="48">
        <f t="shared" si="9"/>
        <v>1000</v>
      </c>
      <c r="L48" s="48">
        <f t="shared" si="9"/>
        <v>1000</v>
      </c>
      <c r="M48" s="48">
        <f t="shared" si="9"/>
        <v>1000</v>
      </c>
      <c r="N48" s="48">
        <f>N53</f>
        <v>1000</v>
      </c>
      <c r="O48" s="48">
        <f t="shared" si="9"/>
        <v>1000</v>
      </c>
    </row>
    <row r="49" spans="1:15" ht="74.25" customHeight="1">
      <c r="A49" s="61"/>
      <c r="B49" s="62"/>
      <c r="C49" s="37" t="s">
        <v>53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1:15" ht="51" customHeight="1">
      <c r="A50" s="61"/>
      <c r="B50" s="62"/>
      <c r="C50" s="37" t="s">
        <v>54</v>
      </c>
      <c r="D50" s="40">
        <f aca="true" t="shared" si="10" ref="D50:O50">D53</f>
        <v>8640</v>
      </c>
      <c r="E50" s="40">
        <f t="shared" si="10"/>
        <v>400</v>
      </c>
      <c r="F50" s="40">
        <f t="shared" si="10"/>
        <v>720</v>
      </c>
      <c r="G50" s="40">
        <f t="shared" si="10"/>
        <v>500</v>
      </c>
      <c r="H50" s="40">
        <f t="shared" si="10"/>
        <v>520</v>
      </c>
      <c r="I50" s="40">
        <f t="shared" si="10"/>
        <v>500</v>
      </c>
      <c r="J50" s="40">
        <f t="shared" si="10"/>
        <v>1000</v>
      </c>
      <c r="K50" s="40">
        <f t="shared" si="10"/>
        <v>1000</v>
      </c>
      <c r="L50" s="40">
        <f t="shared" si="10"/>
        <v>1000</v>
      </c>
      <c r="M50" s="40">
        <f t="shared" si="10"/>
        <v>1000</v>
      </c>
      <c r="N50" s="40">
        <f>N53</f>
        <v>1000</v>
      </c>
      <c r="O50" s="40">
        <f t="shared" si="10"/>
        <v>1000</v>
      </c>
    </row>
    <row r="51" spans="1:15" ht="12.75">
      <c r="A51" s="61"/>
      <c r="B51" s="62"/>
      <c r="C51" s="37" t="s">
        <v>0</v>
      </c>
      <c r="D51" s="4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ht="15.75" customHeight="1">
      <c r="A52" s="61"/>
      <c r="B52" s="62"/>
      <c r="C52" s="42" t="s">
        <v>10</v>
      </c>
      <c r="D52" s="40">
        <f>SUM(E52:O52)</f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</row>
    <row r="53" spans="1:15" ht="12.75">
      <c r="A53" s="61"/>
      <c r="B53" s="62"/>
      <c r="C53" s="44" t="s">
        <v>4</v>
      </c>
      <c r="D53" s="40">
        <f>SUM(E53:O53)</f>
        <v>8640</v>
      </c>
      <c r="E53" s="48">
        <v>400</v>
      </c>
      <c r="F53" s="48">
        <v>720</v>
      </c>
      <c r="G53" s="48">
        <v>500</v>
      </c>
      <c r="H53" s="48">
        <v>520</v>
      </c>
      <c r="I53" s="48">
        <v>500</v>
      </c>
      <c r="J53" s="48">
        <v>1000</v>
      </c>
      <c r="K53" s="48">
        <v>1000</v>
      </c>
      <c r="L53" s="48">
        <v>1000</v>
      </c>
      <c r="M53" s="48">
        <v>1000</v>
      </c>
      <c r="N53" s="48">
        <v>1000</v>
      </c>
      <c r="O53" s="48">
        <v>1000</v>
      </c>
    </row>
    <row r="54" spans="1:15" ht="12.75">
      <c r="A54" s="61"/>
      <c r="B54" s="62"/>
      <c r="C54" s="44" t="s">
        <v>5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1:15" ht="24">
      <c r="A55" s="61"/>
      <c r="B55" s="62"/>
      <c r="C55" s="44" t="s">
        <v>55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</row>
    <row r="56" spans="1:15" ht="12.75">
      <c r="A56" s="61"/>
      <c r="B56" s="62"/>
      <c r="C56" s="44" t="s">
        <v>0</v>
      </c>
      <c r="D56" s="40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39.75" customHeight="1">
      <c r="A57" s="61"/>
      <c r="B57" s="62"/>
      <c r="C57" s="37" t="s">
        <v>9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</row>
    <row r="58" spans="1:15" ht="12.75">
      <c r="A58" s="61"/>
      <c r="B58" s="62"/>
      <c r="C58" s="44" t="s">
        <v>6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</row>
    <row r="59" spans="1:15" ht="12.75">
      <c r="A59" s="61"/>
      <c r="B59" s="62"/>
      <c r="C59" s="44" t="s">
        <v>11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</row>
    <row r="60" spans="1:15" ht="12.75">
      <c r="A60" s="61" t="s">
        <v>31</v>
      </c>
      <c r="B60" s="62" t="s">
        <v>40</v>
      </c>
      <c r="C60" s="37" t="s">
        <v>7</v>
      </c>
      <c r="D60" s="40">
        <f>SUM(E60:O60)</f>
        <v>190852</v>
      </c>
      <c r="E60" s="50">
        <v>96340</v>
      </c>
      <c r="F60" s="50">
        <v>10000</v>
      </c>
      <c r="G60" s="50">
        <f>G62</f>
        <v>9512</v>
      </c>
      <c r="H60" s="50">
        <f>H62</f>
        <v>35000</v>
      </c>
      <c r="I60" s="50">
        <f aca="true" t="shared" si="11" ref="I60:O60">I62</f>
        <v>10000</v>
      </c>
      <c r="J60" s="50">
        <f t="shared" si="11"/>
        <v>15000</v>
      </c>
      <c r="K60" s="50">
        <f t="shared" si="11"/>
        <v>15000</v>
      </c>
      <c r="L60" s="50">
        <f t="shared" si="11"/>
        <v>0</v>
      </c>
      <c r="M60" s="50">
        <f t="shared" si="11"/>
        <v>0</v>
      </c>
      <c r="N60" s="50">
        <f>N62</f>
        <v>0</v>
      </c>
      <c r="O60" s="50">
        <f t="shared" si="11"/>
        <v>0</v>
      </c>
    </row>
    <row r="61" spans="1:15" ht="75.75" customHeight="1">
      <c r="A61" s="61"/>
      <c r="B61" s="62"/>
      <c r="C61" s="37" t="s">
        <v>53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</row>
    <row r="62" spans="1:15" ht="50.25" customHeight="1">
      <c r="A62" s="61"/>
      <c r="B62" s="62"/>
      <c r="C62" s="37" t="s">
        <v>54</v>
      </c>
      <c r="D62" s="40">
        <f>D65</f>
        <v>190852</v>
      </c>
      <c r="E62" s="40">
        <f aca="true" t="shared" si="12" ref="E62:O62">E65</f>
        <v>96340</v>
      </c>
      <c r="F62" s="40">
        <v>10000</v>
      </c>
      <c r="G62" s="40">
        <f>G65</f>
        <v>9512</v>
      </c>
      <c r="H62" s="40">
        <f t="shared" si="12"/>
        <v>35000</v>
      </c>
      <c r="I62" s="40">
        <f t="shared" si="12"/>
        <v>10000</v>
      </c>
      <c r="J62" s="40">
        <f t="shared" si="12"/>
        <v>15000</v>
      </c>
      <c r="K62" s="40">
        <f t="shared" si="12"/>
        <v>15000</v>
      </c>
      <c r="L62" s="40">
        <f t="shared" si="12"/>
        <v>0</v>
      </c>
      <c r="M62" s="40">
        <f t="shared" si="12"/>
        <v>0</v>
      </c>
      <c r="N62" s="40">
        <f>N65</f>
        <v>0</v>
      </c>
      <c r="O62" s="40">
        <f t="shared" si="12"/>
        <v>0</v>
      </c>
    </row>
    <row r="63" spans="1:15" ht="12.75">
      <c r="A63" s="61"/>
      <c r="B63" s="62"/>
      <c r="C63" s="37" t="s">
        <v>0</v>
      </c>
      <c r="D63" s="4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5.75" customHeight="1">
      <c r="A64" s="61"/>
      <c r="B64" s="62"/>
      <c r="C64" s="42" t="s">
        <v>10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</row>
    <row r="65" spans="1:15" ht="12.75">
      <c r="A65" s="61"/>
      <c r="B65" s="62"/>
      <c r="C65" s="44" t="s">
        <v>4</v>
      </c>
      <c r="D65" s="40">
        <f>SUM(E65:O65)</f>
        <v>190852</v>
      </c>
      <c r="E65" s="50">
        <v>96340</v>
      </c>
      <c r="F65" s="50">
        <v>10000</v>
      </c>
      <c r="G65" s="50">
        <v>9512</v>
      </c>
      <c r="H65" s="50">
        <v>35000</v>
      </c>
      <c r="I65" s="50">
        <v>10000</v>
      </c>
      <c r="J65" s="50">
        <v>15000</v>
      </c>
      <c r="K65" s="50">
        <v>15000</v>
      </c>
      <c r="L65" s="50">
        <v>0</v>
      </c>
      <c r="M65" s="50">
        <v>0</v>
      </c>
      <c r="N65" s="50">
        <v>0</v>
      </c>
      <c r="O65" s="50">
        <v>0</v>
      </c>
    </row>
    <row r="66" spans="1:15" ht="12.75">
      <c r="A66" s="61"/>
      <c r="B66" s="62"/>
      <c r="C66" s="44" t="s">
        <v>5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</row>
    <row r="67" spans="1:15" ht="24">
      <c r="A67" s="61"/>
      <c r="B67" s="62"/>
      <c r="C67" s="44" t="s">
        <v>55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</row>
    <row r="68" spans="1:15" ht="12.75">
      <c r="A68" s="61"/>
      <c r="B68" s="62"/>
      <c r="C68" s="44" t="s">
        <v>0</v>
      </c>
      <c r="D68" s="40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38.25" customHeight="1">
      <c r="A69" s="61"/>
      <c r="B69" s="62"/>
      <c r="C69" s="37" t="s">
        <v>9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</row>
    <row r="70" spans="1:15" ht="12.75">
      <c r="A70" s="61"/>
      <c r="B70" s="62"/>
      <c r="C70" s="44" t="s">
        <v>6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</row>
    <row r="71" spans="1:15" ht="12.75">
      <c r="A71" s="61"/>
      <c r="B71" s="62"/>
      <c r="C71" s="44" t="s">
        <v>11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</row>
    <row r="72" spans="1:15" ht="12.75">
      <c r="A72" s="61" t="s">
        <v>32</v>
      </c>
      <c r="B72" s="62" t="s">
        <v>39</v>
      </c>
      <c r="C72" s="37" t="s">
        <v>7</v>
      </c>
      <c r="D72" s="40">
        <f>SUM(E72:O72)</f>
        <v>388938.1</v>
      </c>
      <c r="E72" s="50">
        <v>274438.1</v>
      </c>
      <c r="F72" s="50">
        <f aca="true" t="shared" si="13" ref="F72:O72">F74</f>
        <v>67500</v>
      </c>
      <c r="G72" s="50">
        <f t="shared" si="13"/>
        <v>42000</v>
      </c>
      <c r="H72" s="50">
        <f t="shared" si="13"/>
        <v>0</v>
      </c>
      <c r="I72" s="50">
        <f t="shared" si="13"/>
        <v>5000</v>
      </c>
      <c r="J72" s="50">
        <f t="shared" si="13"/>
        <v>0</v>
      </c>
      <c r="K72" s="50">
        <f t="shared" si="13"/>
        <v>0</v>
      </c>
      <c r="L72" s="50">
        <f t="shared" si="13"/>
        <v>0</v>
      </c>
      <c r="M72" s="50">
        <f t="shared" si="13"/>
        <v>0</v>
      </c>
      <c r="N72" s="50">
        <f>N74</f>
        <v>0</v>
      </c>
      <c r="O72" s="50">
        <f t="shared" si="13"/>
        <v>0</v>
      </c>
    </row>
    <row r="73" spans="1:15" ht="73.5" customHeight="1">
      <c r="A73" s="61"/>
      <c r="B73" s="62"/>
      <c r="C73" s="37" t="s">
        <v>53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</row>
    <row r="74" spans="1:15" ht="49.5" customHeight="1">
      <c r="A74" s="61"/>
      <c r="B74" s="62"/>
      <c r="C74" s="37" t="s">
        <v>54</v>
      </c>
      <c r="D74" s="40">
        <f aca="true" t="shared" si="14" ref="D74:O74">D77</f>
        <v>388938.1</v>
      </c>
      <c r="E74" s="40">
        <f t="shared" si="14"/>
        <v>274438.1</v>
      </c>
      <c r="F74" s="40">
        <f t="shared" si="14"/>
        <v>67500</v>
      </c>
      <c r="G74" s="40">
        <f t="shared" si="14"/>
        <v>42000</v>
      </c>
      <c r="H74" s="40">
        <f t="shared" si="14"/>
        <v>0</v>
      </c>
      <c r="I74" s="40">
        <f t="shared" si="14"/>
        <v>5000</v>
      </c>
      <c r="J74" s="40">
        <f t="shared" si="14"/>
        <v>0</v>
      </c>
      <c r="K74" s="40">
        <f t="shared" si="14"/>
        <v>0</v>
      </c>
      <c r="L74" s="40">
        <f t="shared" si="14"/>
        <v>0</v>
      </c>
      <c r="M74" s="40">
        <f t="shared" si="14"/>
        <v>0</v>
      </c>
      <c r="N74" s="40">
        <f>N77</f>
        <v>0</v>
      </c>
      <c r="O74" s="40">
        <f t="shared" si="14"/>
        <v>0</v>
      </c>
    </row>
    <row r="75" spans="1:15" ht="12.75">
      <c r="A75" s="61"/>
      <c r="B75" s="62"/>
      <c r="C75" s="37" t="s">
        <v>0</v>
      </c>
      <c r="D75" s="4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ht="16.5" customHeight="1">
      <c r="A76" s="61"/>
      <c r="B76" s="62"/>
      <c r="C76" s="42" t="s">
        <v>10</v>
      </c>
      <c r="D76" s="40">
        <f>SUM(E76:O76)</f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</row>
    <row r="77" spans="1:15" ht="12.75">
      <c r="A77" s="61"/>
      <c r="B77" s="62"/>
      <c r="C77" s="44" t="s">
        <v>4</v>
      </c>
      <c r="D77" s="40">
        <f>SUM(E77:O77)</f>
        <v>388938.1</v>
      </c>
      <c r="E77" s="50">
        <v>274438.1</v>
      </c>
      <c r="F77" s="50">
        <v>67500</v>
      </c>
      <c r="G77" s="50">
        <v>42000</v>
      </c>
      <c r="H77" s="50">
        <v>0</v>
      </c>
      <c r="I77" s="50">
        <v>5000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</row>
    <row r="78" spans="1:15" ht="12.75">
      <c r="A78" s="61"/>
      <c r="B78" s="62"/>
      <c r="C78" s="44" t="s">
        <v>5</v>
      </c>
      <c r="D78" s="40">
        <f>SUM(E78:O78)</f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</row>
    <row r="79" spans="1:15" ht="24">
      <c r="A79" s="61"/>
      <c r="B79" s="62"/>
      <c r="C79" s="44" t="s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</row>
    <row r="80" spans="1:15" ht="12.75">
      <c r="A80" s="61"/>
      <c r="B80" s="62"/>
      <c r="C80" s="44" t="s">
        <v>0</v>
      </c>
      <c r="D80" s="40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42" customHeight="1">
      <c r="A81" s="61"/>
      <c r="B81" s="62"/>
      <c r="C81" s="37" t="s">
        <v>9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</row>
    <row r="82" spans="1:15" ht="12.75">
      <c r="A82" s="61"/>
      <c r="B82" s="62"/>
      <c r="C82" s="44" t="s">
        <v>6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</row>
    <row r="83" spans="1:15" ht="15" customHeight="1">
      <c r="A83" s="61"/>
      <c r="B83" s="62"/>
      <c r="C83" s="44" t="s">
        <v>11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</row>
    <row r="84" spans="1:15" ht="15" customHeight="1">
      <c r="A84" s="67" t="s">
        <v>66</v>
      </c>
      <c r="B84" s="70" t="s">
        <v>67</v>
      </c>
      <c r="C84" s="37" t="s">
        <v>7</v>
      </c>
      <c r="D84" s="40">
        <f>SUM(E84:O84)</f>
        <v>10000</v>
      </c>
      <c r="E84" s="40">
        <v>0</v>
      </c>
      <c r="F84" s="40">
        <v>0</v>
      </c>
      <c r="G84" s="40">
        <v>0</v>
      </c>
      <c r="H84" s="40">
        <v>0</v>
      </c>
      <c r="I84" s="40">
        <f>I86</f>
        <v>10000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</row>
    <row r="85" spans="1:15" ht="78" customHeight="1">
      <c r="A85" s="68"/>
      <c r="B85" s="71"/>
      <c r="C85" s="37" t="s">
        <v>53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</row>
    <row r="86" spans="1:15" ht="51.75" customHeight="1">
      <c r="A86" s="68"/>
      <c r="B86" s="71"/>
      <c r="C86" s="37" t="s">
        <v>54</v>
      </c>
      <c r="D86" s="40">
        <f>SUM(E86:O86)</f>
        <v>10000</v>
      </c>
      <c r="E86" s="40">
        <v>0</v>
      </c>
      <c r="F86" s="40">
        <v>0</v>
      </c>
      <c r="G86" s="40">
        <v>0</v>
      </c>
      <c r="H86" s="40">
        <v>0</v>
      </c>
      <c r="I86" s="40">
        <f>I89</f>
        <v>10000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</row>
    <row r="87" spans="1:15" ht="15" customHeight="1">
      <c r="A87" s="68"/>
      <c r="B87" s="71"/>
      <c r="C87" s="37" t="s">
        <v>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5" customHeight="1">
      <c r="A88" s="68"/>
      <c r="B88" s="71"/>
      <c r="C88" s="42" t="s">
        <v>10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</row>
    <row r="89" spans="1:15" ht="15" customHeight="1">
      <c r="A89" s="68"/>
      <c r="B89" s="71"/>
      <c r="C89" s="44" t="s">
        <v>4</v>
      </c>
      <c r="D89" s="40">
        <f>SUM(E89:O89)</f>
        <v>10000</v>
      </c>
      <c r="E89" s="40">
        <v>0</v>
      </c>
      <c r="F89" s="40">
        <v>0</v>
      </c>
      <c r="G89" s="40">
        <v>0</v>
      </c>
      <c r="H89" s="40">
        <v>0</v>
      </c>
      <c r="I89" s="40">
        <v>10000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</row>
    <row r="90" spans="1:15" ht="15" customHeight="1">
      <c r="A90" s="68"/>
      <c r="B90" s="71"/>
      <c r="C90" s="44" t="s">
        <v>5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</row>
    <row r="91" spans="1:15" ht="27" customHeight="1">
      <c r="A91" s="68"/>
      <c r="B91" s="71"/>
      <c r="C91" s="44" t="s">
        <v>55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</row>
    <row r="92" spans="1:15" ht="15" customHeight="1">
      <c r="A92" s="68"/>
      <c r="B92" s="71"/>
      <c r="C92" s="44" t="s">
        <v>0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39" customHeight="1">
      <c r="A93" s="68"/>
      <c r="B93" s="71"/>
      <c r="C93" s="37" t="s">
        <v>9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</row>
    <row r="94" spans="1:15" ht="15" customHeight="1">
      <c r="A94" s="68"/>
      <c r="B94" s="71"/>
      <c r="C94" s="44" t="s">
        <v>6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</row>
    <row r="95" spans="1:15" ht="15" customHeight="1">
      <c r="A95" s="69"/>
      <c r="B95" s="72"/>
      <c r="C95" s="44" t="s">
        <v>11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</row>
    <row r="96" spans="1:15" ht="12.75">
      <c r="A96" s="66" t="s">
        <v>45</v>
      </c>
      <c r="B96" s="65" t="s">
        <v>43</v>
      </c>
      <c r="C96" s="37" t="s">
        <v>7</v>
      </c>
      <c r="D96" s="40">
        <f>SUM(E96:O96)</f>
        <v>2333542.4</v>
      </c>
      <c r="E96" s="48">
        <f aca="true" t="shared" si="15" ref="E96:O96">E109+E121+E133</f>
        <v>192347</v>
      </c>
      <c r="F96" s="48">
        <f t="shared" si="15"/>
        <v>188403</v>
      </c>
      <c r="G96" s="48">
        <f t="shared" si="15"/>
        <v>195019</v>
      </c>
      <c r="H96" s="48">
        <f t="shared" si="15"/>
        <v>201061.4</v>
      </c>
      <c r="I96" s="48">
        <f t="shared" si="15"/>
        <v>214771</v>
      </c>
      <c r="J96" s="48">
        <f t="shared" si="15"/>
        <v>214484</v>
      </c>
      <c r="K96" s="48">
        <f t="shared" si="15"/>
        <v>221925</v>
      </c>
      <c r="L96" s="48">
        <f t="shared" si="15"/>
        <v>226383</v>
      </c>
      <c r="M96" s="48">
        <f t="shared" si="15"/>
        <v>226383</v>
      </c>
      <c r="N96" s="48">
        <f>N109+N121+N133</f>
        <v>226383</v>
      </c>
      <c r="O96" s="48">
        <f t="shared" si="15"/>
        <v>226383</v>
      </c>
    </row>
    <row r="97" spans="1:15" ht="75" customHeight="1">
      <c r="A97" s="66"/>
      <c r="B97" s="65"/>
      <c r="C97" s="37" t="s">
        <v>53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</row>
    <row r="98" spans="1:15" ht="48.75" customHeight="1">
      <c r="A98" s="66"/>
      <c r="B98" s="65"/>
      <c r="C98" s="37" t="s">
        <v>54</v>
      </c>
      <c r="D98" s="40">
        <f>D101</f>
        <v>2333542.4</v>
      </c>
      <c r="E98" s="40">
        <f aca="true" t="shared" si="16" ref="E98:O98">E101</f>
        <v>192347</v>
      </c>
      <c r="F98" s="40">
        <f t="shared" si="16"/>
        <v>188403</v>
      </c>
      <c r="G98" s="40">
        <f t="shared" si="16"/>
        <v>195019</v>
      </c>
      <c r="H98" s="40">
        <f t="shared" si="16"/>
        <v>201061.4</v>
      </c>
      <c r="I98" s="40">
        <f t="shared" si="16"/>
        <v>214771</v>
      </c>
      <c r="J98" s="40">
        <f t="shared" si="16"/>
        <v>214484</v>
      </c>
      <c r="K98" s="40">
        <f t="shared" si="16"/>
        <v>221925</v>
      </c>
      <c r="L98" s="40">
        <f t="shared" si="16"/>
        <v>226383</v>
      </c>
      <c r="M98" s="40">
        <f t="shared" si="16"/>
        <v>226383</v>
      </c>
      <c r="N98" s="40">
        <f>N101</f>
        <v>226383</v>
      </c>
      <c r="O98" s="40">
        <f t="shared" si="16"/>
        <v>226383</v>
      </c>
    </row>
    <row r="99" spans="1:15" ht="12.75">
      <c r="A99" s="66"/>
      <c r="B99" s="65"/>
      <c r="C99" s="37" t="s">
        <v>0</v>
      </c>
      <c r="D99" s="40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ht="12.75">
      <c r="A100" s="66"/>
      <c r="B100" s="65"/>
      <c r="C100" s="42" t="s">
        <v>10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</row>
    <row r="101" spans="1:15" ht="12.75">
      <c r="A101" s="66"/>
      <c r="B101" s="65"/>
      <c r="C101" s="44" t="s">
        <v>4</v>
      </c>
      <c r="D101" s="40">
        <f>SUM(E101:O101)</f>
        <v>2333542.4</v>
      </c>
      <c r="E101" s="48">
        <f aca="true" t="shared" si="17" ref="E101:O101">E114+E126+E138</f>
        <v>192347</v>
      </c>
      <c r="F101" s="48">
        <f t="shared" si="17"/>
        <v>188403</v>
      </c>
      <c r="G101" s="48">
        <f t="shared" si="17"/>
        <v>195019</v>
      </c>
      <c r="H101" s="48">
        <f t="shared" si="17"/>
        <v>201061.4</v>
      </c>
      <c r="I101" s="48">
        <f t="shared" si="17"/>
        <v>214771</v>
      </c>
      <c r="J101" s="48">
        <f t="shared" si="17"/>
        <v>214484</v>
      </c>
      <c r="K101" s="48">
        <f t="shared" si="17"/>
        <v>221925</v>
      </c>
      <c r="L101" s="48">
        <f t="shared" si="17"/>
        <v>226383</v>
      </c>
      <c r="M101" s="48">
        <f t="shared" si="17"/>
        <v>226383</v>
      </c>
      <c r="N101" s="48">
        <f>N114+N126+N138</f>
        <v>226383</v>
      </c>
      <c r="O101" s="48">
        <f t="shared" si="17"/>
        <v>226383</v>
      </c>
    </row>
    <row r="102" spans="1:15" ht="12.75">
      <c r="A102" s="66"/>
      <c r="B102" s="65"/>
      <c r="C102" s="44" t="s">
        <v>5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</row>
    <row r="103" spans="1:15" ht="24">
      <c r="A103" s="66"/>
      <c r="B103" s="65"/>
      <c r="C103" s="44" t="s">
        <v>55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</row>
    <row r="104" spans="1:15" ht="12.75">
      <c r="A104" s="66"/>
      <c r="B104" s="65"/>
      <c r="C104" s="44" t="s">
        <v>0</v>
      </c>
      <c r="D104" s="40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</row>
    <row r="105" spans="1:15" ht="40.5" customHeight="1">
      <c r="A105" s="66"/>
      <c r="B105" s="65"/>
      <c r="C105" s="37" t="s">
        <v>9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</row>
    <row r="106" spans="1:15" ht="12.75">
      <c r="A106" s="66"/>
      <c r="B106" s="65"/>
      <c r="C106" s="44" t="s">
        <v>6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</row>
    <row r="107" spans="1:15" ht="15" customHeight="1">
      <c r="A107" s="66"/>
      <c r="B107" s="65"/>
      <c r="C107" s="44" t="s">
        <v>11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</row>
    <row r="108" spans="1:15" ht="15" customHeight="1">
      <c r="A108" s="44" t="s">
        <v>0</v>
      </c>
      <c r="B108" s="57"/>
      <c r="C108" s="4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5.75" customHeight="1">
      <c r="A109" s="61" t="s">
        <v>28</v>
      </c>
      <c r="B109" s="62" t="s">
        <v>35</v>
      </c>
      <c r="C109" s="37" t="s">
        <v>7</v>
      </c>
      <c r="D109" s="40">
        <f>SUM(E109:O109)</f>
        <v>1095098</v>
      </c>
      <c r="E109" s="50">
        <v>96412</v>
      </c>
      <c r="F109" s="50">
        <v>86865</v>
      </c>
      <c r="G109" s="50">
        <f aca="true" t="shared" si="18" ref="G109:O109">G111</f>
        <v>90447</v>
      </c>
      <c r="H109" s="50">
        <f t="shared" si="18"/>
        <v>95218</v>
      </c>
      <c r="I109" s="50">
        <f t="shared" si="18"/>
        <v>104949</v>
      </c>
      <c r="J109" s="50">
        <f t="shared" si="18"/>
        <v>100830</v>
      </c>
      <c r="K109" s="50">
        <f t="shared" si="18"/>
        <v>103933</v>
      </c>
      <c r="L109" s="50">
        <f t="shared" si="18"/>
        <v>104111</v>
      </c>
      <c r="M109" s="50">
        <f t="shared" si="18"/>
        <v>104111</v>
      </c>
      <c r="N109" s="50">
        <f>N111</f>
        <v>104111</v>
      </c>
      <c r="O109" s="50">
        <f t="shared" si="18"/>
        <v>104111</v>
      </c>
    </row>
    <row r="110" spans="1:15" ht="75" customHeight="1">
      <c r="A110" s="61"/>
      <c r="B110" s="62"/>
      <c r="C110" s="37" t="s">
        <v>53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</row>
    <row r="111" spans="1:15" ht="52.5" customHeight="1">
      <c r="A111" s="61"/>
      <c r="B111" s="62"/>
      <c r="C111" s="37" t="s">
        <v>54</v>
      </c>
      <c r="D111" s="40">
        <f>D114</f>
        <v>1095098</v>
      </c>
      <c r="E111" s="40">
        <f aca="true" t="shared" si="19" ref="E111:O111">E114</f>
        <v>96412</v>
      </c>
      <c r="F111" s="40">
        <f t="shared" si="19"/>
        <v>86865</v>
      </c>
      <c r="G111" s="40">
        <f>G114</f>
        <v>90447</v>
      </c>
      <c r="H111" s="40">
        <f t="shared" si="19"/>
        <v>95218</v>
      </c>
      <c r="I111" s="40">
        <f t="shared" si="19"/>
        <v>104949</v>
      </c>
      <c r="J111" s="40">
        <f t="shared" si="19"/>
        <v>100830</v>
      </c>
      <c r="K111" s="40">
        <f t="shared" si="19"/>
        <v>103933</v>
      </c>
      <c r="L111" s="40">
        <f t="shared" si="19"/>
        <v>104111</v>
      </c>
      <c r="M111" s="40">
        <f t="shared" si="19"/>
        <v>104111</v>
      </c>
      <c r="N111" s="40">
        <f>N114</f>
        <v>104111</v>
      </c>
      <c r="O111" s="40">
        <f t="shared" si="19"/>
        <v>104111</v>
      </c>
    </row>
    <row r="112" spans="1:15" ht="18" customHeight="1">
      <c r="A112" s="61"/>
      <c r="B112" s="62"/>
      <c r="C112" s="37" t="s">
        <v>0</v>
      </c>
      <c r="D112" s="4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1:15" ht="19.5" customHeight="1">
      <c r="A113" s="61"/>
      <c r="B113" s="62"/>
      <c r="C113" s="42" t="s">
        <v>10</v>
      </c>
      <c r="D113" s="40">
        <f>SUM(E113:O113)</f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</row>
    <row r="114" spans="1:15" ht="19.5" customHeight="1">
      <c r="A114" s="61"/>
      <c r="B114" s="62"/>
      <c r="C114" s="44" t="s">
        <v>4</v>
      </c>
      <c r="D114" s="40">
        <f>SUM(E114:O114)</f>
        <v>1095098</v>
      </c>
      <c r="E114" s="50">
        <v>96412</v>
      </c>
      <c r="F114" s="50">
        <v>86865</v>
      </c>
      <c r="G114" s="50">
        <v>90447</v>
      </c>
      <c r="H114" s="50">
        <v>95218</v>
      </c>
      <c r="I114" s="50">
        <v>104949</v>
      </c>
      <c r="J114" s="50">
        <v>100830</v>
      </c>
      <c r="K114" s="50">
        <v>103933</v>
      </c>
      <c r="L114" s="50">
        <v>104111</v>
      </c>
      <c r="M114" s="50">
        <v>104111</v>
      </c>
      <c r="N114" s="50">
        <v>104111</v>
      </c>
      <c r="O114" s="50">
        <v>104111</v>
      </c>
    </row>
    <row r="115" spans="1:15" ht="17.25" customHeight="1">
      <c r="A115" s="61"/>
      <c r="B115" s="62"/>
      <c r="C115" s="44" t="s">
        <v>5</v>
      </c>
      <c r="D115" s="40">
        <f>SUM(E115:O115)</f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</row>
    <row r="116" spans="1:15" ht="27.75" customHeight="1">
      <c r="A116" s="61"/>
      <c r="B116" s="62"/>
      <c r="C116" s="44" t="s">
        <v>55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</row>
    <row r="117" spans="1:15" ht="17.25" customHeight="1">
      <c r="A117" s="61"/>
      <c r="B117" s="62"/>
      <c r="C117" s="44" t="s">
        <v>0</v>
      </c>
      <c r="D117" s="40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1:15" ht="42.75" customHeight="1">
      <c r="A118" s="61"/>
      <c r="B118" s="62"/>
      <c r="C118" s="37" t="s">
        <v>9</v>
      </c>
      <c r="D118" s="40">
        <f>SUM(E118:O118)</f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</row>
    <row r="119" spans="1:15" ht="18" customHeight="1">
      <c r="A119" s="61"/>
      <c r="B119" s="62"/>
      <c r="C119" s="44" t="s">
        <v>6</v>
      </c>
      <c r="D119" s="40">
        <f>SUM(E119:O119)</f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</row>
    <row r="120" spans="1:15" ht="16.5" customHeight="1">
      <c r="A120" s="61"/>
      <c r="B120" s="62"/>
      <c r="C120" s="44" t="s">
        <v>11</v>
      </c>
      <c r="D120" s="40">
        <f>SUM(E120:O120)</f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</row>
    <row r="121" spans="1:15" ht="18" customHeight="1">
      <c r="A121" s="61" t="s">
        <v>33</v>
      </c>
      <c r="B121" s="62" t="s">
        <v>36</v>
      </c>
      <c r="C121" s="37" t="s">
        <v>7</v>
      </c>
      <c r="D121" s="40">
        <f>SUM(E121:O121)</f>
        <v>200</v>
      </c>
      <c r="E121" s="50">
        <v>200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</row>
    <row r="122" spans="1:15" ht="75.75" customHeight="1">
      <c r="A122" s="61"/>
      <c r="B122" s="62"/>
      <c r="C122" s="37" t="s">
        <v>53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</row>
    <row r="123" spans="1:15" ht="51" customHeight="1">
      <c r="A123" s="61"/>
      <c r="B123" s="62"/>
      <c r="C123" s="37" t="s">
        <v>54</v>
      </c>
      <c r="D123" s="40">
        <f>D126</f>
        <v>200</v>
      </c>
      <c r="E123" s="40">
        <f aca="true" t="shared" si="20" ref="E123:O123">E126</f>
        <v>200</v>
      </c>
      <c r="F123" s="40">
        <f t="shared" si="20"/>
        <v>0</v>
      </c>
      <c r="G123" s="40">
        <f t="shared" si="20"/>
        <v>0</v>
      </c>
      <c r="H123" s="40">
        <f t="shared" si="20"/>
        <v>0</v>
      </c>
      <c r="I123" s="40">
        <f t="shared" si="20"/>
        <v>0</v>
      </c>
      <c r="J123" s="40">
        <f>J126</f>
        <v>0</v>
      </c>
      <c r="K123" s="40">
        <f>K126</f>
        <v>0</v>
      </c>
      <c r="L123" s="40">
        <f>L126</f>
        <v>0</v>
      </c>
      <c r="M123" s="40">
        <f>M126</f>
        <v>0</v>
      </c>
      <c r="N123" s="40">
        <f>N126</f>
        <v>0</v>
      </c>
      <c r="O123" s="40">
        <f t="shared" si="20"/>
        <v>0</v>
      </c>
    </row>
    <row r="124" spans="1:15" ht="17.25" customHeight="1">
      <c r="A124" s="61"/>
      <c r="B124" s="62"/>
      <c r="C124" s="37" t="s">
        <v>0</v>
      </c>
      <c r="D124" s="4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1:15" ht="18" customHeight="1">
      <c r="A125" s="61"/>
      <c r="B125" s="62"/>
      <c r="C125" s="42" t="s">
        <v>10</v>
      </c>
      <c r="D125" s="40">
        <f>SUM(E125:O125)</f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</row>
    <row r="126" spans="1:15" ht="18" customHeight="1">
      <c r="A126" s="61"/>
      <c r="B126" s="62"/>
      <c r="C126" s="44" t="s">
        <v>4</v>
      </c>
      <c r="D126" s="40">
        <f>SUM(E126:O126)</f>
        <v>200</v>
      </c>
      <c r="E126" s="50">
        <v>200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</row>
    <row r="127" spans="1:15" ht="18" customHeight="1">
      <c r="A127" s="61"/>
      <c r="B127" s="62"/>
      <c r="C127" s="44" t="s">
        <v>5</v>
      </c>
      <c r="D127" s="40">
        <f>SUM(E127:O127)</f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</row>
    <row r="128" spans="1:15" ht="28.5" customHeight="1">
      <c r="A128" s="61"/>
      <c r="B128" s="62"/>
      <c r="C128" s="44" t="s">
        <v>55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</row>
    <row r="129" spans="1:15" ht="18.75" customHeight="1">
      <c r="A129" s="61"/>
      <c r="B129" s="62"/>
      <c r="C129" s="44" t="s">
        <v>0</v>
      </c>
      <c r="D129" s="40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</row>
    <row r="130" spans="1:15" ht="38.25" customHeight="1">
      <c r="A130" s="61"/>
      <c r="B130" s="62"/>
      <c r="C130" s="37" t="s">
        <v>9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</row>
    <row r="131" spans="1:15" ht="17.25" customHeight="1">
      <c r="A131" s="61"/>
      <c r="B131" s="62"/>
      <c r="C131" s="44" t="s">
        <v>6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</row>
    <row r="132" spans="1:15" ht="17.25" customHeight="1">
      <c r="A132" s="61"/>
      <c r="B132" s="62"/>
      <c r="C132" s="44" t="s">
        <v>11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</row>
    <row r="133" spans="1:15" ht="12.75">
      <c r="A133" s="61" t="s">
        <v>34</v>
      </c>
      <c r="B133" s="62" t="s">
        <v>37</v>
      </c>
      <c r="C133" s="37" t="s">
        <v>7</v>
      </c>
      <c r="D133" s="40">
        <f>SUM(E133:O133)</f>
        <v>1238244.4</v>
      </c>
      <c r="E133" s="50">
        <v>95735</v>
      </c>
      <c r="F133" s="50">
        <v>101538</v>
      </c>
      <c r="G133" s="50">
        <f aca="true" t="shared" si="21" ref="G133:O133">G135</f>
        <v>104572</v>
      </c>
      <c r="H133" s="50">
        <f t="shared" si="21"/>
        <v>105843.4</v>
      </c>
      <c r="I133" s="50">
        <f t="shared" si="21"/>
        <v>109822</v>
      </c>
      <c r="J133" s="50">
        <f t="shared" si="21"/>
        <v>113654</v>
      </c>
      <c r="K133" s="50">
        <f t="shared" si="21"/>
        <v>117992</v>
      </c>
      <c r="L133" s="50">
        <f t="shared" si="21"/>
        <v>122272</v>
      </c>
      <c r="M133" s="50">
        <f t="shared" si="21"/>
        <v>122272</v>
      </c>
      <c r="N133" s="50">
        <f>N135</f>
        <v>122272</v>
      </c>
      <c r="O133" s="50">
        <f t="shared" si="21"/>
        <v>122272</v>
      </c>
    </row>
    <row r="134" spans="1:15" ht="75" customHeight="1">
      <c r="A134" s="61"/>
      <c r="B134" s="62"/>
      <c r="C134" s="37" t="s">
        <v>53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</row>
    <row r="135" spans="1:15" ht="50.25" customHeight="1">
      <c r="A135" s="61"/>
      <c r="B135" s="62"/>
      <c r="C135" s="37" t="s">
        <v>54</v>
      </c>
      <c r="D135" s="40">
        <f>D138</f>
        <v>1238244.4</v>
      </c>
      <c r="E135" s="40">
        <f aca="true" t="shared" si="22" ref="E135:O135">E138</f>
        <v>95735</v>
      </c>
      <c r="F135" s="40">
        <v>101538</v>
      </c>
      <c r="G135" s="40">
        <v>104572</v>
      </c>
      <c r="H135" s="40">
        <f t="shared" si="22"/>
        <v>105843.4</v>
      </c>
      <c r="I135" s="40">
        <f t="shared" si="22"/>
        <v>109822</v>
      </c>
      <c r="J135" s="40">
        <f t="shared" si="22"/>
        <v>113654</v>
      </c>
      <c r="K135" s="40">
        <f t="shared" si="22"/>
        <v>117992</v>
      </c>
      <c r="L135" s="40">
        <f t="shared" si="22"/>
        <v>122272</v>
      </c>
      <c r="M135" s="40">
        <f t="shared" si="22"/>
        <v>122272</v>
      </c>
      <c r="N135" s="40">
        <f>N138</f>
        <v>122272</v>
      </c>
      <c r="O135" s="40">
        <f t="shared" si="22"/>
        <v>122272</v>
      </c>
    </row>
    <row r="136" spans="1:15" ht="12.75">
      <c r="A136" s="61"/>
      <c r="B136" s="62"/>
      <c r="C136" s="37" t="s">
        <v>0</v>
      </c>
      <c r="D136" s="4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1:15" ht="16.5" customHeight="1">
      <c r="A137" s="61"/>
      <c r="B137" s="62"/>
      <c r="C137" s="42" t="s">
        <v>10</v>
      </c>
      <c r="D137" s="40">
        <f>SUM(E137:O137)</f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</row>
    <row r="138" spans="1:15" ht="12.75">
      <c r="A138" s="61"/>
      <c r="B138" s="62"/>
      <c r="C138" s="44" t="s">
        <v>4</v>
      </c>
      <c r="D138" s="40">
        <f>SUM(E138:O138)</f>
        <v>1238244.4</v>
      </c>
      <c r="E138" s="50">
        <v>95735</v>
      </c>
      <c r="F138" s="50">
        <v>101538</v>
      </c>
      <c r="G138" s="50">
        <v>104572</v>
      </c>
      <c r="H138" s="50">
        <v>105843.4</v>
      </c>
      <c r="I138" s="50">
        <v>109822</v>
      </c>
      <c r="J138" s="50">
        <v>113654</v>
      </c>
      <c r="K138" s="50">
        <v>117992</v>
      </c>
      <c r="L138" s="50">
        <v>122272</v>
      </c>
      <c r="M138" s="50">
        <v>122272</v>
      </c>
      <c r="N138" s="50">
        <v>122272</v>
      </c>
      <c r="O138" s="50">
        <v>122272</v>
      </c>
    </row>
    <row r="139" spans="1:15" ht="12.75">
      <c r="A139" s="61"/>
      <c r="B139" s="62"/>
      <c r="C139" s="44" t="s">
        <v>5</v>
      </c>
      <c r="D139" s="40">
        <f>SUM(E139:O139)</f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</row>
    <row r="140" spans="1:15" ht="24">
      <c r="A140" s="61"/>
      <c r="B140" s="62"/>
      <c r="C140" s="44" t="s">
        <v>55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</row>
    <row r="141" spans="1:15" ht="12.75">
      <c r="A141" s="61"/>
      <c r="B141" s="62"/>
      <c r="C141" s="44" t="s">
        <v>0</v>
      </c>
      <c r="D141" s="40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</row>
    <row r="142" spans="1:15" ht="40.5" customHeight="1">
      <c r="A142" s="61"/>
      <c r="B142" s="62"/>
      <c r="C142" s="37" t="s">
        <v>9</v>
      </c>
      <c r="D142" s="40">
        <f>SUM(E142:O142)</f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</row>
    <row r="143" spans="1:15" ht="12.75">
      <c r="A143" s="61"/>
      <c r="B143" s="62"/>
      <c r="C143" s="44" t="s">
        <v>6</v>
      </c>
      <c r="D143" s="40">
        <f>SUM(E143:O143)</f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</row>
    <row r="144" spans="1:15" ht="12.75">
      <c r="A144" s="61"/>
      <c r="B144" s="62"/>
      <c r="C144" s="44" t="s">
        <v>11</v>
      </c>
      <c r="D144" s="40">
        <f>SUM(E144:O144)</f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</row>
    <row r="145" spans="1:15" ht="12.75">
      <c r="A145" s="51"/>
      <c r="B145" s="52"/>
      <c r="C145" s="53"/>
      <c r="D145" s="53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5" t="s">
        <v>56</v>
      </c>
    </row>
    <row r="146" spans="1:2" ht="12.75">
      <c r="A146" s="32"/>
      <c r="B146" s="32"/>
    </row>
    <row r="147" spans="1:15" ht="13.5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3.5">
      <c r="A148" s="11"/>
      <c r="B148" s="11"/>
      <c r="C148" s="11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5:15" ht="13.5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</sheetData>
  <sheetProtection/>
  <mergeCells count="29">
    <mergeCell ref="B72:B83"/>
    <mergeCell ref="A109:A120"/>
    <mergeCell ref="B109:B120"/>
    <mergeCell ref="A121:A132"/>
    <mergeCell ref="B121:B132"/>
    <mergeCell ref="A133:A144"/>
    <mergeCell ref="B133:B144"/>
    <mergeCell ref="A84:A95"/>
    <mergeCell ref="B84:B95"/>
    <mergeCell ref="A48:A59"/>
    <mergeCell ref="B23:B34"/>
    <mergeCell ref="A6:A8"/>
    <mergeCell ref="B48:B59"/>
    <mergeCell ref="A23:A34"/>
    <mergeCell ref="A96:A107"/>
    <mergeCell ref="B96:B107"/>
    <mergeCell ref="A60:A71"/>
    <mergeCell ref="A72:A83"/>
    <mergeCell ref="B60:B71"/>
    <mergeCell ref="A4:O4"/>
    <mergeCell ref="B6:B8"/>
    <mergeCell ref="D6:O6"/>
    <mergeCell ref="D7:D8"/>
    <mergeCell ref="E7:O7"/>
    <mergeCell ref="A36:A47"/>
    <mergeCell ref="B36:B47"/>
    <mergeCell ref="C6:C8"/>
    <mergeCell ref="A10:A21"/>
    <mergeCell ref="B10:B21"/>
  </mergeCells>
  <printOptions horizontalCentered="1"/>
  <pageMargins left="0.5905511811023623" right="0.2362204724409449" top="0.7086614173228347" bottom="0.1968503937007874" header="0.2755905511811024" footer="0.31496062992125984"/>
  <pageSetup firstPageNumber="23" useFirstPageNumber="1" fitToHeight="0" horizontalDpi="600" verticalDpi="600" orientation="landscape" paperSize="9" scale="74" r:id="rId1"/>
  <headerFooter>
    <oddHeader>&amp;C&amp;P</oddHeader>
  </headerFooter>
  <rowBreaks count="5" manualBreakCount="5">
    <brk id="24" max="255" man="1"/>
    <brk id="47" max="255" man="1"/>
    <brk id="71" max="255" man="1"/>
    <brk id="95" max="255" man="1"/>
    <brk id="11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ErofeevaMV</cp:lastModifiedBy>
  <cp:lastPrinted>2020-01-10T06:48:04Z</cp:lastPrinted>
  <dcterms:created xsi:type="dcterms:W3CDTF">2005-05-11T09:34:44Z</dcterms:created>
  <dcterms:modified xsi:type="dcterms:W3CDTF">2020-01-10T15:16:31Z</dcterms:modified>
  <cp:category/>
  <cp:version/>
  <cp:contentType/>
  <cp:contentStatus/>
</cp:coreProperties>
</file>