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276" windowHeight="8136" activeTab="0"/>
  </bookViews>
  <sheets>
    <sheet name="Гос.прог." sheetId="1" r:id="rId1"/>
    <sheet name="Лист1" sheetId="2" r:id="rId2"/>
  </sheets>
  <definedNames>
    <definedName name="_xlnm.Print_Titles" localSheetId="0">'Гос.прог.'!$5:$9</definedName>
  </definedNames>
  <calcPr fullCalcOnLoad="1"/>
</workbook>
</file>

<file path=xl/sharedStrings.xml><?xml version="1.0" encoding="utf-8"?>
<sst xmlns="http://schemas.openxmlformats.org/spreadsheetml/2006/main" count="220" uniqueCount="60">
  <si>
    <t>Статус</t>
  </si>
  <si>
    <t>всего</t>
  </si>
  <si>
    <t>в том числе по ГРБС:</t>
  </si>
  <si>
    <t>Финансовое обеспечение деятельности исполнительных органов государственной власти, иных главных распорядителей средств областного бюджета - исполнителей</t>
  </si>
  <si>
    <t>Наименование государственной программы, подпрограммы, основного мероприятия</t>
  </si>
  <si>
    <t xml:space="preserve">Основное мероприятие 1.1 </t>
  </si>
  <si>
    <t xml:space="preserve">Основное мероприятие 1.2 </t>
  </si>
  <si>
    <t xml:space="preserve">Основное мероприятие 1.4 </t>
  </si>
  <si>
    <t xml:space="preserve">Основное мероприятие 2.1 </t>
  </si>
  <si>
    <t xml:space="preserve">Основное мероприятие 2.2 </t>
  </si>
  <si>
    <t xml:space="preserve">Основное мероприятие 2.3 </t>
  </si>
  <si>
    <t xml:space="preserve">Основное мероприятие 1.3 </t>
  </si>
  <si>
    <t>департамент имущественных и земельных отношений Воронежской области</t>
  </si>
  <si>
    <t>Обеспечение приватизации объектов государственной собственности Воронежской области</t>
  </si>
  <si>
    <t>Оформление невостребованных земельных долей на территории Воронежской области</t>
  </si>
  <si>
    <t>Взносы в уставные капиталы акционерных обществ с долей участия Воронежской области в уставном капитале</t>
  </si>
  <si>
    <t>Обеспечение реализации государственной программы</t>
  </si>
  <si>
    <t>в том числе по годам реализации государственной программы</t>
  </si>
  <si>
    <t>в том числе по статьям расходов:</t>
  </si>
  <si>
    <t>Государственные капитальные вложения, всего</t>
  </si>
  <si>
    <t>из них:</t>
  </si>
  <si>
    <t>НИОКР</t>
  </si>
  <si>
    <t>ПРОЧИЕ расходы</t>
  </si>
  <si>
    <t xml:space="preserve">Наименование ответственного исполнителя, исполнителя - главного распорядителя средств областного бюджета (далее - ГРБС), наименование статей расходов
</t>
  </si>
  <si>
    <t>Всего</t>
  </si>
  <si>
    <t>Государственные капитальные вложения (объекты капитального строительства и недвижимое имущество), из них:</t>
  </si>
  <si>
    <t xml:space="preserve"> бюджетные инвестиции на финансирование объектов областной собственности</t>
  </si>
  <si>
    <t xml:space="preserve"> бюджетные инвестиции на приобретение недвижимого имущества в областную собственность</t>
  </si>
  <si>
    <t>субсидии БУ, АУ, ГУПам на финансирование объектов областной собственности</t>
  </si>
  <si>
    <t>субсидии БУ, АУ, ГУПам на приобретение недвижимого имущества в областную собственность</t>
  </si>
  <si>
    <t>субсидии местным бюджетам на софинансирование объектов муниципальной собственности</t>
  </si>
  <si>
    <t>субсидии местным бюджетам на приобретение недвижимого имущества в муниципальную собственность</t>
  </si>
  <si>
    <t>Государственные капитальные вложения (за исключением объектов капитального строительства и объектов недвижимого имущества)</t>
  </si>
  <si>
    <t>Финансовое обеспечение деятельности подведомственных учреждений</t>
  </si>
  <si>
    <t>Финансовое обеспечение выполнения других расходных обязательств Воронежской области исполнительными органами государственной власти, иными главными распорядителями средств областного бюджета - исполнителями</t>
  </si>
  <si>
    <t>Расходы областного бюджета на реализацию государственной программы Воронежской области «Управление государственным имуществом»</t>
  </si>
  <si>
    <t>Государствен-ная программа Воронежской области</t>
  </si>
  <si>
    <t>Подпрограм-ма 1</t>
  </si>
  <si>
    <t>Подпрограм-ма 2</t>
  </si>
  <si>
    <t>Совершенствова-ние системы управления в сфере имущественно-земельных отношений Воронежской области</t>
  </si>
  <si>
    <t>Регулирование и совершенствова-ние деятельности в сфере имущественных и земельных отношений</t>
  </si>
  <si>
    <t>Организация работ по инвентаризации автомобильных дорог общего пользования регионального или межмуниципального значения и регистрации прав собственности Воронежской области на них</t>
  </si>
  <si>
    <t>Основное мероприятие 1.5</t>
  </si>
  <si>
    <t>Расходы областного бюджета, тыс. руб.</t>
  </si>
  <si>
    <t xml:space="preserve">2014 год, всего </t>
  </si>
  <si>
    <t xml:space="preserve">2015 год, всего </t>
  </si>
  <si>
    <t xml:space="preserve">2016 год, всего </t>
  </si>
  <si>
    <t>2017 год, всего</t>
  </si>
  <si>
    <t xml:space="preserve">всего (бюджетные ассигнования, предусмотренные законом Воронежской области об областном бюджете)
</t>
  </si>
  <si>
    <t>в том числе по источникам:</t>
  </si>
  <si>
    <t xml:space="preserve">федеральный бюджет (бюджетные ассигнования, предусмотренные законом Воронежской области об областном бюджете)
</t>
  </si>
  <si>
    <t xml:space="preserve">областной бюджет (бюджетные ассигнования, предусмотренные законом Воронежской области об областном бюджете)
</t>
  </si>
  <si>
    <t>2020 год, всего</t>
  </si>
  <si>
    <t>2021 год, всего</t>
  </si>
  <si>
    <t>2022 год, всего</t>
  </si>
  <si>
    <t>2023 год, всего</t>
  </si>
  <si>
    <t>Таблица 2</t>
  </si>
  <si>
    <t>2018 год, всего</t>
  </si>
  <si>
    <t>2019 год</t>
  </si>
  <si>
    <t>Управление государственным имуществом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</si>
</sst>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1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wrapText="1"/>
    </xf>
    <xf numFmtId="0" fontId="51" fillId="0" borderId="0" xfId="0" applyFont="1" applyAlignment="1">
      <alignment horizontal="center" wrapText="1"/>
    </xf>
    <xf numFmtId="0" fontId="52" fillId="0" borderId="0" xfId="0" applyFont="1" applyAlignment="1">
      <alignment horizontal="justify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53" fillId="0" borderId="0" xfId="0" applyFont="1" applyFill="1" applyAlignment="1">
      <alignment horizontal="left" wrapText="1"/>
    </xf>
    <xf numFmtId="172" fontId="0" fillId="0" borderId="0" xfId="0" applyNumberFormat="1" applyFill="1" applyAlignment="1">
      <alignment wrapText="1"/>
    </xf>
    <xf numFmtId="0" fontId="54" fillId="0" borderId="0" xfId="0" applyFont="1" applyFill="1" applyAlignment="1">
      <alignment wrapText="1"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center" wrapText="1"/>
    </xf>
    <xf numFmtId="0" fontId="55" fillId="0" borderId="10" xfId="0" applyFont="1" applyBorder="1" applyAlignment="1">
      <alignment horizontal="center" vertical="top" wrapText="1"/>
    </xf>
    <xf numFmtId="0" fontId="55" fillId="0" borderId="11" xfId="0" applyFont="1" applyFill="1" applyBorder="1" applyAlignment="1">
      <alignment horizontal="left" vertical="top" wrapText="1"/>
    </xf>
    <xf numFmtId="0" fontId="56" fillId="0" borderId="11" xfId="0" applyFont="1" applyFill="1" applyBorder="1" applyAlignment="1">
      <alignment horizontal="left" vertical="top" wrapText="1" indent="2"/>
    </xf>
    <xf numFmtId="0" fontId="56" fillId="0" borderId="11" xfId="0" applyFont="1" applyFill="1" applyBorder="1" applyAlignment="1">
      <alignment horizontal="left" vertical="top" wrapText="1"/>
    </xf>
    <xf numFmtId="49" fontId="55" fillId="0" borderId="11" xfId="0" applyNumberFormat="1" applyFont="1" applyFill="1" applyBorder="1" applyAlignment="1">
      <alignment vertical="top" wrapText="1"/>
    </xf>
    <xf numFmtId="49" fontId="56" fillId="0" borderId="11" xfId="0" applyNumberFormat="1" applyFont="1" applyFill="1" applyBorder="1" applyAlignment="1">
      <alignment vertical="top" wrapText="1"/>
    </xf>
    <xf numFmtId="49" fontId="55" fillId="0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0" fontId="55" fillId="0" borderId="11" xfId="0" applyFont="1" applyFill="1" applyBorder="1" applyAlignment="1">
      <alignment vertical="top" wrapText="1"/>
    </xf>
    <xf numFmtId="172" fontId="57" fillId="0" borderId="11" xfId="0" applyNumberFormat="1" applyFont="1" applyFill="1" applyBorder="1" applyAlignment="1">
      <alignment horizontal="center" vertical="top" wrapText="1"/>
    </xf>
    <xf numFmtId="172" fontId="55" fillId="0" borderId="11" xfId="0" applyNumberFormat="1" applyFont="1" applyFill="1" applyBorder="1" applyAlignment="1">
      <alignment horizontal="center" vertical="top" wrapText="1"/>
    </xf>
    <xf numFmtId="172" fontId="55" fillId="0" borderId="12" xfId="0" applyNumberFormat="1" applyFont="1" applyFill="1" applyBorder="1" applyAlignment="1">
      <alignment horizontal="center" vertical="top" wrapText="1"/>
    </xf>
    <xf numFmtId="172" fontId="58" fillId="0" borderId="11" xfId="0" applyNumberFormat="1" applyFont="1" applyBorder="1" applyAlignment="1">
      <alignment horizontal="center" vertical="top" wrapText="1"/>
    </xf>
    <xf numFmtId="172" fontId="58" fillId="0" borderId="11" xfId="0" applyNumberFormat="1" applyFont="1" applyFill="1" applyBorder="1" applyAlignment="1">
      <alignment horizontal="center" vertical="top" wrapText="1"/>
    </xf>
    <xf numFmtId="172" fontId="3" fillId="0" borderId="11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vertical="top" wrapText="1"/>
    </xf>
    <xf numFmtId="0" fontId="59" fillId="0" borderId="11" xfId="0" applyFont="1" applyFill="1" applyBorder="1" applyAlignment="1">
      <alignment horizontal="center" vertical="top" wrapText="1"/>
    </xf>
    <xf numFmtId="172" fontId="60" fillId="0" borderId="11" xfId="0" applyNumberFormat="1" applyFont="1" applyBorder="1" applyAlignment="1">
      <alignment horizontal="center" vertical="top" wrapText="1"/>
    </xf>
    <xf numFmtId="172" fontId="55" fillId="0" borderId="11" xfId="0" applyNumberFormat="1" applyFont="1" applyBorder="1" applyAlignment="1">
      <alignment horizontal="center" vertical="top" wrapText="1"/>
    </xf>
    <xf numFmtId="172" fontId="60" fillId="0" borderId="11" xfId="0" applyNumberFormat="1" applyFont="1" applyFill="1" applyBorder="1" applyAlignment="1">
      <alignment horizontal="center" vertical="top" wrapText="1"/>
    </xf>
    <xf numFmtId="172" fontId="58" fillId="0" borderId="12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52" fillId="0" borderId="0" xfId="0" applyFont="1" applyAlignment="1">
      <alignment horizontal="right" vertical="top"/>
    </xf>
    <xf numFmtId="0" fontId="52" fillId="0" borderId="0" xfId="0" applyFont="1" applyAlignment="1">
      <alignment horizontal="center" vertical="center" wrapText="1"/>
    </xf>
    <xf numFmtId="0" fontId="59" fillId="0" borderId="11" xfId="0" applyFont="1" applyBorder="1" applyAlignment="1">
      <alignment horizontal="center" vertical="top" wrapText="1"/>
    </xf>
    <xf numFmtId="0" fontId="59" fillId="0" borderId="13" xfId="0" applyFont="1" applyBorder="1" applyAlignment="1">
      <alignment horizontal="center" vertical="top" wrapText="1"/>
    </xf>
    <xf numFmtId="0" fontId="59" fillId="0" borderId="14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top" wrapText="1"/>
    </xf>
    <xf numFmtId="0" fontId="59" fillId="0" borderId="13" xfId="0" applyFont="1" applyFill="1" applyBorder="1" applyAlignment="1">
      <alignment horizontal="center" vertical="top" wrapText="1"/>
    </xf>
    <xf numFmtId="0" fontId="59" fillId="0" borderId="14" xfId="0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55" fillId="0" borderId="13" xfId="0" applyFont="1" applyFill="1" applyBorder="1" applyAlignment="1">
      <alignment horizontal="center" vertical="top" wrapText="1"/>
    </xf>
    <xf numFmtId="0" fontId="55" fillId="0" borderId="14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center" vertical="top" wrapText="1"/>
    </xf>
    <xf numFmtId="0" fontId="59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55" fillId="0" borderId="11" xfId="0" applyFont="1" applyFill="1" applyBorder="1" applyAlignment="1">
      <alignment horizontal="center" vertical="top" wrapText="1"/>
    </xf>
    <xf numFmtId="0" fontId="57" fillId="0" borderId="11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1"/>
  <sheetViews>
    <sheetView tabSelected="1" view="pageBreakPreview" zoomScale="70" zoomScaleNormal="90" zoomScaleSheetLayoutView="70" zoomScalePageLayoutView="70" workbookViewId="0" topLeftCell="A4">
      <pane xSplit="8" ySplit="7" topLeftCell="I11" activePane="bottomRight" state="frozen"/>
      <selection pane="topLeft" activeCell="A4" sqref="A4"/>
      <selection pane="topRight" activeCell="I4" sqref="I4"/>
      <selection pane="bottomLeft" activeCell="A11" sqref="A11"/>
      <selection pane="bottomRight" activeCell="J42" sqref="J42"/>
    </sheetView>
  </sheetViews>
  <sheetFormatPr defaultColWidth="9.00390625" defaultRowHeight="12.75"/>
  <cols>
    <col min="1" max="1" width="12.50390625" style="0" customWidth="1"/>
    <col min="2" max="2" width="15.50390625" style="0" customWidth="1"/>
    <col min="3" max="3" width="26.375" style="0" customWidth="1"/>
    <col min="4" max="4" width="12.125" style="0" customWidth="1"/>
    <col min="5" max="5" width="12.25390625" style="0" customWidth="1"/>
    <col min="6" max="9" width="11.875" style="5" customWidth="1"/>
    <col min="10" max="12" width="13.50390625" style="5" customWidth="1"/>
    <col min="13" max="16" width="11.875" style="5" customWidth="1"/>
    <col min="17" max="17" width="19.00390625" style="0" customWidth="1"/>
  </cols>
  <sheetData>
    <row r="1" spans="15:16" ht="17.25" customHeight="1">
      <c r="O1" s="33" t="s">
        <v>56</v>
      </c>
      <c r="P1" s="33"/>
    </row>
    <row r="2" spans="6:16" ht="5.25" customHeight="1"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9" ht="35.25" customHeight="1">
      <c r="A3" s="35" t="s">
        <v>35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2"/>
      <c r="R3" s="2"/>
      <c r="S3" s="2"/>
    </row>
    <row r="4" spans="6:16" ht="8.25" customHeight="1"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27" customHeight="1">
      <c r="A5" s="37" t="s">
        <v>0</v>
      </c>
      <c r="B5" s="37" t="s">
        <v>4</v>
      </c>
      <c r="C5" s="37" t="s">
        <v>23</v>
      </c>
      <c r="D5" s="36" t="s">
        <v>43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16" ht="18.75" customHeight="1">
      <c r="A6" s="38"/>
      <c r="B6" s="38"/>
      <c r="C6" s="38"/>
      <c r="D6" s="37" t="s">
        <v>24</v>
      </c>
      <c r="E6" s="36" t="s">
        <v>17</v>
      </c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9" ht="23.25" customHeight="1">
      <c r="A7" s="38"/>
      <c r="B7" s="38"/>
      <c r="C7" s="38"/>
      <c r="D7" s="38"/>
      <c r="E7" s="36" t="s">
        <v>44</v>
      </c>
      <c r="F7" s="49" t="s">
        <v>45</v>
      </c>
      <c r="G7" s="37" t="s">
        <v>46</v>
      </c>
      <c r="H7" s="40" t="s">
        <v>47</v>
      </c>
      <c r="I7" s="40" t="s">
        <v>57</v>
      </c>
      <c r="J7" s="49" t="s">
        <v>58</v>
      </c>
      <c r="K7" s="49"/>
      <c r="L7" s="49"/>
      <c r="M7" s="49" t="s">
        <v>52</v>
      </c>
      <c r="N7" s="49" t="s">
        <v>53</v>
      </c>
      <c r="O7" s="49" t="s">
        <v>54</v>
      </c>
      <c r="P7" s="49" t="s">
        <v>55</v>
      </c>
      <c r="Q7" s="1"/>
      <c r="R7" s="1"/>
      <c r="S7" s="1"/>
    </row>
    <row r="8" spans="1:19" ht="23.25" customHeight="1">
      <c r="A8" s="38"/>
      <c r="B8" s="38"/>
      <c r="C8" s="38"/>
      <c r="D8" s="38"/>
      <c r="E8" s="36"/>
      <c r="F8" s="49"/>
      <c r="G8" s="38"/>
      <c r="H8" s="41"/>
      <c r="I8" s="41"/>
      <c r="J8" s="49" t="s">
        <v>48</v>
      </c>
      <c r="K8" s="49" t="s">
        <v>49</v>
      </c>
      <c r="L8" s="49"/>
      <c r="M8" s="49"/>
      <c r="N8" s="49"/>
      <c r="O8" s="49"/>
      <c r="P8" s="49"/>
      <c r="Q8" s="1"/>
      <c r="R8" s="1"/>
      <c r="S8" s="1"/>
    </row>
    <row r="9" spans="1:19" ht="127.5" customHeight="1">
      <c r="A9" s="39"/>
      <c r="B9" s="39"/>
      <c r="C9" s="39"/>
      <c r="D9" s="39"/>
      <c r="E9" s="36"/>
      <c r="F9" s="49"/>
      <c r="G9" s="39"/>
      <c r="H9" s="42"/>
      <c r="I9" s="42"/>
      <c r="J9" s="49"/>
      <c r="K9" s="28" t="s">
        <v>50</v>
      </c>
      <c r="L9" s="28" t="s">
        <v>51</v>
      </c>
      <c r="M9" s="49"/>
      <c r="N9" s="49"/>
      <c r="O9" s="49"/>
      <c r="P9" s="49"/>
      <c r="Q9" s="1"/>
      <c r="R9" s="1"/>
      <c r="S9" s="1"/>
    </row>
    <row r="10" spans="1:19" ht="15.7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  <c r="Q10" s="1"/>
      <c r="R10" s="1"/>
      <c r="S10" s="1"/>
    </row>
    <row r="11" spans="1:19" s="5" customFormat="1" ht="15.75" customHeight="1">
      <c r="A11" s="53" t="s">
        <v>36</v>
      </c>
      <c r="B11" s="53" t="s">
        <v>59</v>
      </c>
      <c r="C11" s="12" t="s">
        <v>1</v>
      </c>
      <c r="D11" s="21">
        <f>E11+F11+G11+H11+I11+J11+M11+N11+O11+P11</f>
        <v>4125175.5</v>
      </c>
      <c r="E11" s="21">
        <f>E27+E123</f>
        <v>802682.3</v>
      </c>
      <c r="F11" s="29">
        <v>407538.3</v>
      </c>
      <c r="G11" s="29">
        <v>483454.2</v>
      </c>
      <c r="H11" s="29">
        <v>467446.9</v>
      </c>
      <c r="I11" s="21">
        <f aca="true" t="shared" si="0" ref="I11:P11">I27+I123</f>
        <v>345691.8</v>
      </c>
      <c r="J11" s="21">
        <f t="shared" si="0"/>
        <v>332679</v>
      </c>
      <c r="K11" s="21">
        <f t="shared" si="0"/>
        <v>0</v>
      </c>
      <c r="L11" s="21">
        <f t="shared" si="0"/>
        <v>332679</v>
      </c>
      <c r="M11" s="21">
        <f t="shared" si="0"/>
        <v>332280</v>
      </c>
      <c r="N11" s="21">
        <f t="shared" si="0"/>
        <v>317801</v>
      </c>
      <c r="O11" s="21">
        <f t="shared" si="0"/>
        <v>317801</v>
      </c>
      <c r="P11" s="21">
        <f t="shared" si="0"/>
        <v>317801</v>
      </c>
      <c r="Q11" s="7"/>
      <c r="R11" s="4"/>
      <c r="S11" s="4"/>
    </row>
    <row r="12" spans="1:19" s="5" customFormat="1" ht="29.25" customHeight="1">
      <c r="A12" s="53"/>
      <c r="B12" s="53"/>
      <c r="C12" s="12" t="s">
        <v>18</v>
      </c>
      <c r="D12" s="21"/>
      <c r="E12" s="21"/>
      <c r="F12" s="29"/>
      <c r="G12" s="29"/>
      <c r="H12" s="24"/>
      <c r="I12" s="24"/>
      <c r="J12" s="21"/>
      <c r="K12" s="21"/>
      <c r="L12" s="21"/>
      <c r="M12" s="21"/>
      <c r="N12" s="21"/>
      <c r="O12" s="21"/>
      <c r="P12" s="21"/>
      <c r="Q12" s="7"/>
      <c r="R12" s="4"/>
      <c r="S12" s="4"/>
    </row>
    <row r="13" spans="1:19" s="5" customFormat="1" ht="28.5" customHeight="1">
      <c r="A13" s="53"/>
      <c r="B13" s="53"/>
      <c r="C13" s="12" t="s">
        <v>19</v>
      </c>
      <c r="D13" s="21">
        <f aca="true" t="shared" si="1" ref="D13:D75">E13+F13+G13+H13+I13+J13+M13+N13+O13+P13</f>
        <v>510469.49999999994</v>
      </c>
      <c r="E13" s="22">
        <f>E15+E22</f>
        <v>334857.39999999997</v>
      </c>
      <c r="F13" s="24">
        <v>78735.3</v>
      </c>
      <c r="G13" s="22">
        <f>G15+G22</f>
        <v>46900</v>
      </c>
      <c r="H13" s="22">
        <f>H15+H22</f>
        <v>2540</v>
      </c>
      <c r="I13" s="22">
        <f>I15+I22</f>
        <v>7436.8</v>
      </c>
      <c r="J13" s="22">
        <f aca="true" t="shared" si="2" ref="J13:P13">J15+J22</f>
        <v>8000</v>
      </c>
      <c r="K13" s="22">
        <f t="shared" si="2"/>
        <v>0</v>
      </c>
      <c r="L13" s="22">
        <f t="shared" si="2"/>
        <v>8000</v>
      </c>
      <c r="M13" s="22">
        <f t="shared" si="2"/>
        <v>8000</v>
      </c>
      <c r="N13" s="22">
        <f t="shared" si="2"/>
        <v>8000</v>
      </c>
      <c r="O13" s="22">
        <f t="shared" si="2"/>
        <v>8000</v>
      </c>
      <c r="P13" s="22">
        <f t="shared" si="2"/>
        <v>8000</v>
      </c>
      <c r="Q13" s="7"/>
      <c r="R13" s="4"/>
      <c r="S13" s="4"/>
    </row>
    <row r="14" spans="1:19" s="5" customFormat="1" ht="19.5" customHeight="1">
      <c r="A14" s="53"/>
      <c r="B14" s="53"/>
      <c r="C14" s="12" t="s">
        <v>20</v>
      </c>
      <c r="D14" s="21"/>
      <c r="E14" s="22"/>
      <c r="F14" s="24"/>
      <c r="G14" s="24"/>
      <c r="H14" s="24"/>
      <c r="I14" s="24"/>
      <c r="J14" s="22"/>
      <c r="K14" s="22"/>
      <c r="L14" s="22"/>
      <c r="M14" s="22"/>
      <c r="N14" s="22"/>
      <c r="O14" s="22"/>
      <c r="P14" s="22"/>
      <c r="Q14" s="7"/>
      <c r="R14" s="4"/>
      <c r="S14" s="4"/>
    </row>
    <row r="15" spans="1:19" s="5" customFormat="1" ht="68.25" customHeight="1">
      <c r="A15" s="53"/>
      <c r="B15" s="53"/>
      <c r="C15" s="12" t="s">
        <v>25</v>
      </c>
      <c r="D15" s="21">
        <f t="shared" si="1"/>
        <v>71751.4</v>
      </c>
      <c r="E15" s="22">
        <f>E17</f>
        <v>20639.3</v>
      </c>
      <c r="F15" s="24">
        <v>1235.3</v>
      </c>
      <c r="G15" s="24">
        <v>4900</v>
      </c>
      <c r="H15" s="24">
        <v>2540</v>
      </c>
      <c r="I15" s="22">
        <f aca="true" t="shared" si="3" ref="I15:P15">I17</f>
        <v>2436.8</v>
      </c>
      <c r="J15" s="22">
        <f t="shared" si="3"/>
        <v>8000</v>
      </c>
      <c r="K15" s="22">
        <f t="shared" si="3"/>
        <v>0</v>
      </c>
      <c r="L15" s="22">
        <f t="shared" si="3"/>
        <v>8000</v>
      </c>
      <c r="M15" s="22">
        <f t="shared" si="3"/>
        <v>8000</v>
      </c>
      <c r="N15" s="22">
        <f t="shared" si="3"/>
        <v>8000</v>
      </c>
      <c r="O15" s="22">
        <f t="shared" si="3"/>
        <v>8000</v>
      </c>
      <c r="P15" s="22">
        <f t="shared" si="3"/>
        <v>8000</v>
      </c>
      <c r="Q15" s="7"/>
      <c r="R15" s="4"/>
      <c r="S15" s="4"/>
    </row>
    <row r="16" spans="1:19" s="5" customFormat="1" ht="70.5" customHeight="1">
      <c r="A16" s="53"/>
      <c r="B16" s="53"/>
      <c r="C16" s="13" t="s">
        <v>26</v>
      </c>
      <c r="D16" s="21">
        <f t="shared" si="1"/>
        <v>0</v>
      </c>
      <c r="E16" s="22">
        <v>0</v>
      </c>
      <c r="F16" s="24">
        <v>0</v>
      </c>
      <c r="G16" s="24">
        <v>0</v>
      </c>
      <c r="H16" s="24">
        <v>0</v>
      </c>
      <c r="I16" s="24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7"/>
      <c r="R16" s="4"/>
      <c r="S16" s="4"/>
    </row>
    <row r="17" spans="1:19" s="5" customFormat="1" ht="84.75" customHeight="1">
      <c r="A17" s="53"/>
      <c r="B17" s="53"/>
      <c r="C17" s="13" t="s">
        <v>27</v>
      </c>
      <c r="D17" s="21">
        <f t="shared" si="1"/>
        <v>71751.4</v>
      </c>
      <c r="E17" s="22">
        <f>E33</f>
        <v>20639.3</v>
      </c>
      <c r="F17" s="24">
        <v>1235.3</v>
      </c>
      <c r="G17" s="22">
        <f aca="true" t="shared" si="4" ref="G17:P17">G33</f>
        <v>4900</v>
      </c>
      <c r="H17" s="22">
        <f t="shared" si="4"/>
        <v>2540</v>
      </c>
      <c r="I17" s="22">
        <f t="shared" si="4"/>
        <v>2436.8</v>
      </c>
      <c r="J17" s="22">
        <f t="shared" si="4"/>
        <v>8000</v>
      </c>
      <c r="K17" s="22">
        <f t="shared" si="4"/>
        <v>0</v>
      </c>
      <c r="L17" s="22">
        <f t="shared" si="4"/>
        <v>8000</v>
      </c>
      <c r="M17" s="22">
        <f t="shared" si="4"/>
        <v>8000</v>
      </c>
      <c r="N17" s="22">
        <f t="shared" si="4"/>
        <v>8000</v>
      </c>
      <c r="O17" s="22">
        <f t="shared" si="4"/>
        <v>8000</v>
      </c>
      <c r="P17" s="22">
        <f t="shared" si="4"/>
        <v>8000</v>
      </c>
      <c r="Q17" s="7"/>
      <c r="R17" s="4"/>
      <c r="S17" s="4"/>
    </row>
    <row r="18" spans="1:19" s="5" customFormat="1" ht="72.75" customHeight="1">
      <c r="A18" s="53"/>
      <c r="B18" s="53"/>
      <c r="C18" s="13" t="s">
        <v>28</v>
      </c>
      <c r="D18" s="21">
        <f t="shared" si="1"/>
        <v>0</v>
      </c>
      <c r="E18" s="22">
        <v>0</v>
      </c>
      <c r="F18" s="24">
        <v>0</v>
      </c>
      <c r="G18" s="24">
        <v>0</v>
      </c>
      <c r="H18" s="24">
        <v>0</v>
      </c>
      <c r="I18" s="24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7"/>
      <c r="R18" s="4"/>
      <c r="S18" s="4"/>
    </row>
    <row r="19" spans="1:19" s="5" customFormat="1" ht="72" customHeight="1">
      <c r="A19" s="53"/>
      <c r="B19" s="53"/>
      <c r="C19" s="13" t="s">
        <v>29</v>
      </c>
      <c r="D19" s="21">
        <f t="shared" si="1"/>
        <v>0</v>
      </c>
      <c r="E19" s="22">
        <v>0</v>
      </c>
      <c r="F19" s="24">
        <v>0</v>
      </c>
      <c r="G19" s="24">
        <v>0</v>
      </c>
      <c r="H19" s="24">
        <v>0</v>
      </c>
      <c r="I19" s="24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7"/>
      <c r="R19" s="4"/>
      <c r="S19" s="4"/>
    </row>
    <row r="20" spans="1:19" s="5" customFormat="1" ht="83.25" customHeight="1">
      <c r="A20" s="53"/>
      <c r="B20" s="53"/>
      <c r="C20" s="13" t="s">
        <v>30</v>
      </c>
      <c r="D20" s="21">
        <f t="shared" si="1"/>
        <v>0</v>
      </c>
      <c r="E20" s="22">
        <v>0</v>
      </c>
      <c r="F20" s="24">
        <v>0</v>
      </c>
      <c r="G20" s="24">
        <v>0</v>
      </c>
      <c r="H20" s="24">
        <v>0</v>
      </c>
      <c r="I20" s="24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7"/>
      <c r="R20" s="4"/>
      <c r="S20" s="4"/>
    </row>
    <row r="21" spans="1:19" s="5" customFormat="1" ht="96" customHeight="1">
      <c r="A21" s="53"/>
      <c r="B21" s="53"/>
      <c r="C21" s="13" t="s">
        <v>31</v>
      </c>
      <c r="D21" s="21">
        <f t="shared" si="1"/>
        <v>0</v>
      </c>
      <c r="E21" s="22">
        <v>0</v>
      </c>
      <c r="F21" s="24">
        <v>0</v>
      </c>
      <c r="G21" s="24">
        <v>0</v>
      </c>
      <c r="H21" s="24">
        <v>0</v>
      </c>
      <c r="I21" s="24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7"/>
      <c r="R21" s="4"/>
      <c r="S21" s="4"/>
    </row>
    <row r="22" spans="1:19" s="5" customFormat="1" ht="75" customHeight="1">
      <c r="A22" s="53"/>
      <c r="B22" s="53"/>
      <c r="C22" s="12" t="s">
        <v>32</v>
      </c>
      <c r="D22" s="21">
        <f t="shared" si="1"/>
        <v>438718.1</v>
      </c>
      <c r="E22" s="22">
        <f>E38+E134</f>
        <v>314218.1</v>
      </c>
      <c r="F22" s="24">
        <v>77500</v>
      </c>
      <c r="G22" s="22">
        <f aca="true" t="shared" si="5" ref="G22:L22">G38+G134</f>
        <v>42000</v>
      </c>
      <c r="H22" s="22">
        <f t="shared" si="5"/>
        <v>0</v>
      </c>
      <c r="I22" s="22">
        <f t="shared" si="5"/>
        <v>5000</v>
      </c>
      <c r="J22" s="22">
        <f t="shared" si="5"/>
        <v>0</v>
      </c>
      <c r="K22" s="22">
        <f t="shared" si="5"/>
        <v>0</v>
      </c>
      <c r="L22" s="22">
        <f t="shared" si="5"/>
        <v>0</v>
      </c>
      <c r="M22" s="22">
        <v>0</v>
      </c>
      <c r="N22" s="22">
        <v>0</v>
      </c>
      <c r="O22" s="22">
        <v>0</v>
      </c>
      <c r="P22" s="22">
        <v>0</v>
      </c>
      <c r="Q22" s="7"/>
      <c r="R22" s="4"/>
      <c r="S22" s="4"/>
    </row>
    <row r="23" spans="1:19" s="5" customFormat="1" ht="17.25" customHeight="1">
      <c r="A23" s="53"/>
      <c r="B23" s="53"/>
      <c r="C23" s="12" t="s">
        <v>21</v>
      </c>
      <c r="D23" s="21">
        <f t="shared" si="1"/>
        <v>0</v>
      </c>
      <c r="E23" s="22">
        <v>0</v>
      </c>
      <c r="F23" s="24">
        <v>0</v>
      </c>
      <c r="G23" s="24">
        <v>0</v>
      </c>
      <c r="H23" s="24">
        <v>0</v>
      </c>
      <c r="I23" s="24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7"/>
      <c r="R23" s="4"/>
      <c r="S23" s="4"/>
    </row>
    <row r="24" spans="1:19" s="5" customFormat="1" ht="16.5" customHeight="1">
      <c r="A24" s="53"/>
      <c r="B24" s="53"/>
      <c r="C24" s="12" t="s">
        <v>22</v>
      </c>
      <c r="D24" s="21">
        <f t="shared" si="1"/>
        <v>3614706</v>
      </c>
      <c r="E24" s="22">
        <f>E40+E136</f>
        <v>467824.9</v>
      </c>
      <c r="F24" s="24">
        <v>328803</v>
      </c>
      <c r="G24" s="24">
        <v>436554.2</v>
      </c>
      <c r="H24" s="22">
        <f aca="true" t="shared" si="6" ref="H24:P24">H40+H136</f>
        <v>464906.9</v>
      </c>
      <c r="I24" s="22">
        <f t="shared" si="6"/>
        <v>338255</v>
      </c>
      <c r="J24" s="22">
        <f t="shared" si="6"/>
        <v>324679</v>
      </c>
      <c r="K24" s="22">
        <f t="shared" si="6"/>
        <v>0</v>
      </c>
      <c r="L24" s="22">
        <f t="shared" si="6"/>
        <v>324679</v>
      </c>
      <c r="M24" s="22">
        <f t="shared" si="6"/>
        <v>324280</v>
      </c>
      <c r="N24" s="22">
        <f t="shared" si="6"/>
        <v>309801</v>
      </c>
      <c r="O24" s="22">
        <f t="shared" si="6"/>
        <v>309801</v>
      </c>
      <c r="P24" s="22">
        <f t="shared" si="6"/>
        <v>309801</v>
      </c>
      <c r="Q24" s="7"/>
      <c r="R24" s="4"/>
      <c r="S24" s="4"/>
    </row>
    <row r="25" spans="1:19" s="5" customFormat="1" ht="15" customHeight="1">
      <c r="A25" s="53"/>
      <c r="B25" s="53"/>
      <c r="C25" s="14" t="s">
        <v>2</v>
      </c>
      <c r="D25" s="21"/>
      <c r="E25" s="22"/>
      <c r="F25" s="24"/>
      <c r="G25" s="24"/>
      <c r="H25" s="24"/>
      <c r="I25" s="24"/>
      <c r="J25" s="22"/>
      <c r="K25" s="22"/>
      <c r="L25" s="22"/>
      <c r="M25" s="22"/>
      <c r="N25" s="22"/>
      <c r="O25" s="22"/>
      <c r="P25" s="22"/>
      <c r="Q25" s="4"/>
      <c r="R25" s="4"/>
      <c r="S25" s="4"/>
    </row>
    <row r="26" spans="1:19" s="5" customFormat="1" ht="48" customHeight="1">
      <c r="A26" s="53"/>
      <c r="B26" s="53"/>
      <c r="C26" s="12" t="s">
        <v>12</v>
      </c>
      <c r="D26" s="21">
        <f t="shared" si="1"/>
        <v>4125175.5</v>
      </c>
      <c r="E26" s="22">
        <f>E11</f>
        <v>802682.3</v>
      </c>
      <c r="F26" s="24">
        <v>407538.3</v>
      </c>
      <c r="G26" s="22">
        <f>G24+G13</f>
        <v>483454.2</v>
      </c>
      <c r="H26" s="22">
        <f>H24+H13</f>
        <v>467446.9</v>
      </c>
      <c r="I26" s="22">
        <f>I24+I13</f>
        <v>345691.8</v>
      </c>
      <c r="J26" s="22">
        <f>J24+J13</f>
        <v>332679</v>
      </c>
      <c r="K26" s="22">
        <f aca="true" t="shared" si="7" ref="K26:P26">K24+K13</f>
        <v>0</v>
      </c>
      <c r="L26" s="22">
        <f t="shared" si="7"/>
        <v>332679</v>
      </c>
      <c r="M26" s="22">
        <f t="shared" si="7"/>
        <v>332280</v>
      </c>
      <c r="N26" s="22">
        <f t="shared" si="7"/>
        <v>317801</v>
      </c>
      <c r="O26" s="22">
        <f t="shared" si="7"/>
        <v>317801</v>
      </c>
      <c r="P26" s="22">
        <f t="shared" si="7"/>
        <v>317801</v>
      </c>
      <c r="Q26" s="4"/>
      <c r="R26" s="4"/>
      <c r="S26" s="4"/>
    </row>
    <row r="27" spans="1:19" s="5" customFormat="1" ht="14.25" customHeight="1">
      <c r="A27" s="53" t="s">
        <v>37</v>
      </c>
      <c r="B27" s="53" t="s">
        <v>39</v>
      </c>
      <c r="C27" s="12" t="s">
        <v>1</v>
      </c>
      <c r="D27" s="21">
        <f t="shared" si="1"/>
        <v>2020516.1</v>
      </c>
      <c r="E27" s="22">
        <f>E43+E59+E75+E91+E107</f>
        <v>610335.3</v>
      </c>
      <c r="F27" s="22">
        <f aca="true" t="shared" si="8" ref="F27:P27">F43+F59+F75+F91+F107</f>
        <v>219135.3</v>
      </c>
      <c r="G27" s="22">
        <f t="shared" si="8"/>
        <v>288435.2</v>
      </c>
      <c r="H27" s="22">
        <f t="shared" si="8"/>
        <v>266385.5</v>
      </c>
      <c r="I27" s="22">
        <f t="shared" si="8"/>
        <v>130920.8</v>
      </c>
      <c r="J27" s="22">
        <f t="shared" si="8"/>
        <v>120695</v>
      </c>
      <c r="K27" s="22">
        <f t="shared" si="8"/>
        <v>0</v>
      </c>
      <c r="L27" s="22">
        <f t="shared" si="8"/>
        <v>120695</v>
      </c>
      <c r="M27" s="22">
        <f t="shared" si="8"/>
        <v>110355</v>
      </c>
      <c r="N27" s="22">
        <f t="shared" si="8"/>
        <v>91418</v>
      </c>
      <c r="O27" s="22">
        <f t="shared" si="8"/>
        <v>91418</v>
      </c>
      <c r="P27" s="22">
        <f t="shared" si="8"/>
        <v>91418</v>
      </c>
      <c r="Q27" s="7"/>
      <c r="R27" s="4"/>
      <c r="S27" s="4"/>
    </row>
    <row r="28" spans="1:19" s="5" customFormat="1" ht="28.5" customHeight="1">
      <c r="A28" s="53"/>
      <c r="B28" s="53"/>
      <c r="C28" s="12" t="s">
        <v>18</v>
      </c>
      <c r="D28" s="21"/>
      <c r="E28" s="22"/>
      <c r="F28" s="24"/>
      <c r="G28" s="24"/>
      <c r="H28" s="24"/>
      <c r="I28" s="24"/>
      <c r="J28" s="22"/>
      <c r="K28" s="22"/>
      <c r="L28" s="22"/>
      <c r="M28" s="22"/>
      <c r="N28" s="22"/>
      <c r="O28" s="22"/>
      <c r="P28" s="22"/>
      <c r="Q28" s="7"/>
      <c r="R28" s="4"/>
      <c r="S28" s="4"/>
    </row>
    <row r="29" spans="1:19" s="5" customFormat="1" ht="34.5" customHeight="1">
      <c r="A29" s="53"/>
      <c r="B29" s="53"/>
      <c r="C29" s="12" t="s">
        <v>19</v>
      </c>
      <c r="D29" s="21">
        <f t="shared" si="1"/>
        <v>510469.49999999994</v>
      </c>
      <c r="E29" s="22">
        <f>E31+E38</f>
        <v>334857.39999999997</v>
      </c>
      <c r="F29" s="22">
        <f aca="true" t="shared" si="9" ref="F29:P29">F31+F38</f>
        <v>78735.3</v>
      </c>
      <c r="G29" s="22">
        <f t="shared" si="9"/>
        <v>46900</v>
      </c>
      <c r="H29" s="22">
        <f t="shared" si="9"/>
        <v>2540</v>
      </c>
      <c r="I29" s="22">
        <f t="shared" si="9"/>
        <v>7436.8</v>
      </c>
      <c r="J29" s="22">
        <f t="shared" si="9"/>
        <v>8000</v>
      </c>
      <c r="K29" s="22">
        <f t="shared" si="9"/>
        <v>0</v>
      </c>
      <c r="L29" s="22">
        <f t="shared" si="9"/>
        <v>8000</v>
      </c>
      <c r="M29" s="22">
        <f t="shared" si="9"/>
        <v>8000</v>
      </c>
      <c r="N29" s="22">
        <f t="shared" si="9"/>
        <v>8000</v>
      </c>
      <c r="O29" s="22">
        <f t="shared" si="9"/>
        <v>8000</v>
      </c>
      <c r="P29" s="22">
        <f t="shared" si="9"/>
        <v>8000</v>
      </c>
      <c r="Q29" s="7"/>
      <c r="R29" s="4"/>
      <c r="S29" s="4"/>
    </row>
    <row r="30" spans="1:19" s="5" customFormat="1" ht="20.25" customHeight="1">
      <c r="A30" s="53"/>
      <c r="B30" s="53"/>
      <c r="C30" s="12" t="s">
        <v>20</v>
      </c>
      <c r="D30" s="21"/>
      <c r="E30" s="22"/>
      <c r="F30" s="24"/>
      <c r="G30" s="24"/>
      <c r="H30" s="24"/>
      <c r="I30" s="24"/>
      <c r="J30" s="22"/>
      <c r="K30" s="22"/>
      <c r="L30" s="22"/>
      <c r="M30" s="22"/>
      <c r="N30" s="22"/>
      <c r="O30" s="22"/>
      <c r="P30" s="22"/>
      <c r="Q30" s="7"/>
      <c r="R30" s="4"/>
      <c r="S30" s="4"/>
    </row>
    <row r="31" spans="1:19" s="5" customFormat="1" ht="72" customHeight="1">
      <c r="A31" s="53"/>
      <c r="B31" s="53"/>
      <c r="C31" s="12" t="s">
        <v>25</v>
      </c>
      <c r="D31" s="21">
        <f t="shared" si="1"/>
        <v>71751.4</v>
      </c>
      <c r="E31" s="22">
        <f>E33</f>
        <v>20639.3</v>
      </c>
      <c r="F31" s="22">
        <f aca="true" t="shared" si="10" ref="F31:P31">F33</f>
        <v>1235.3</v>
      </c>
      <c r="G31" s="22">
        <f t="shared" si="10"/>
        <v>4900</v>
      </c>
      <c r="H31" s="22">
        <f t="shared" si="10"/>
        <v>2540</v>
      </c>
      <c r="I31" s="22">
        <f t="shared" si="10"/>
        <v>2436.8</v>
      </c>
      <c r="J31" s="22">
        <f t="shared" si="10"/>
        <v>8000</v>
      </c>
      <c r="K31" s="22">
        <f t="shared" si="10"/>
        <v>0</v>
      </c>
      <c r="L31" s="22">
        <f t="shared" si="10"/>
        <v>8000</v>
      </c>
      <c r="M31" s="22">
        <f t="shared" si="10"/>
        <v>8000</v>
      </c>
      <c r="N31" s="22">
        <f t="shared" si="10"/>
        <v>8000</v>
      </c>
      <c r="O31" s="22">
        <f t="shared" si="10"/>
        <v>8000</v>
      </c>
      <c r="P31" s="22">
        <f t="shared" si="10"/>
        <v>8000</v>
      </c>
      <c r="Q31" s="7"/>
      <c r="R31" s="4"/>
      <c r="S31" s="4"/>
    </row>
    <row r="32" spans="1:19" s="5" customFormat="1" ht="68.25" customHeight="1">
      <c r="A32" s="53"/>
      <c r="B32" s="53"/>
      <c r="C32" s="13" t="s">
        <v>26</v>
      </c>
      <c r="D32" s="21">
        <f t="shared" si="1"/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5">
        <f>J34</f>
        <v>0</v>
      </c>
      <c r="K32" s="25">
        <f>K34</f>
        <v>0</v>
      </c>
      <c r="L32" s="25">
        <v>0</v>
      </c>
      <c r="M32" s="25">
        <v>0</v>
      </c>
      <c r="N32" s="25">
        <f>N34</f>
        <v>0</v>
      </c>
      <c r="O32" s="25">
        <f>O34</f>
        <v>0</v>
      </c>
      <c r="P32" s="25">
        <f>P34</f>
        <v>0</v>
      </c>
      <c r="Q32" s="7"/>
      <c r="R32" s="4"/>
      <c r="S32" s="4"/>
    </row>
    <row r="33" spans="1:19" s="5" customFormat="1" ht="84" customHeight="1">
      <c r="A33" s="53"/>
      <c r="B33" s="53"/>
      <c r="C33" s="13" t="s">
        <v>27</v>
      </c>
      <c r="D33" s="21">
        <f t="shared" si="1"/>
        <v>71751.4</v>
      </c>
      <c r="E33" s="24">
        <f>E49</f>
        <v>20639.3</v>
      </c>
      <c r="F33" s="24">
        <f>F49</f>
        <v>1235.3</v>
      </c>
      <c r="G33" s="24">
        <f>G49</f>
        <v>4900</v>
      </c>
      <c r="H33" s="24">
        <f aca="true" t="shared" si="11" ref="H33:P33">H49</f>
        <v>2540</v>
      </c>
      <c r="I33" s="24">
        <f t="shared" si="11"/>
        <v>2436.8</v>
      </c>
      <c r="J33" s="24">
        <f t="shared" si="11"/>
        <v>8000</v>
      </c>
      <c r="K33" s="24">
        <f t="shared" si="11"/>
        <v>0</v>
      </c>
      <c r="L33" s="24">
        <f t="shared" si="11"/>
        <v>8000</v>
      </c>
      <c r="M33" s="24">
        <f t="shared" si="11"/>
        <v>8000</v>
      </c>
      <c r="N33" s="24">
        <f t="shared" si="11"/>
        <v>8000</v>
      </c>
      <c r="O33" s="24">
        <f t="shared" si="11"/>
        <v>8000</v>
      </c>
      <c r="P33" s="24">
        <f t="shared" si="11"/>
        <v>8000</v>
      </c>
      <c r="Q33" s="7"/>
      <c r="R33" s="4"/>
      <c r="S33" s="4"/>
    </row>
    <row r="34" spans="1:19" s="5" customFormat="1" ht="72" customHeight="1">
      <c r="A34" s="53"/>
      <c r="B34" s="53"/>
      <c r="C34" s="13" t="s">
        <v>28</v>
      </c>
      <c r="D34" s="21">
        <f t="shared" si="1"/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5">
        <f aca="true" t="shared" si="12" ref="J34:K37">J36</f>
        <v>0</v>
      </c>
      <c r="K34" s="25">
        <f t="shared" si="12"/>
        <v>0</v>
      </c>
      <c r="L34" s="25">
        <v>0</v>
      </c>
      <c r="M34" s="25">
        <v>0</v>
      </c>
      <c r="N34" s="25">
        <f aca="true" t="shared" si="13" ref="N34:P37">N36</f>
        <v>0</v>
      </c>
      <c r="O34" s="25">
        <f t="shared" si="13"/>
        <v>0</v>
      </c>
      <c r="P34" s="25">
        <f t="shared" si="13"/>
        <v>0</v>
      </c>
      <c r="Q34" s="7"/>
      <c r="R34" s="4"/>
      <c r="S34" s="4"/>
    </row>
    <row r="35" spans="1:19" s="5" customFormat="1" ht="74.25" customHeight="1">
      <c r="A35" s="53"/>
      <c r="B35" s="53"/>
      <c r="C35" s="13" t="s">
        <v>29</v>
      </c>
      <c r="D35" s="21">
        <f t="shared" si="1"/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5">
        <f t="shared" si="12"/>
        <v>0</v>
      </c>
      <c r="K35" s="25">
        <f t="shared" si="12"/>
        <v>0</v>
      </c>
      <c r="L35" s="25">
        <v>0</v>
      </c>
      <c r="M35" s="25">
        <v>0</v>
      </c>
      <c r="N35" s="25">
        <f t="shared" si="13"/>
        <v>0</v>
      </c>
      <c r="O35" s="25">
        <f t="shared" si="13"/>
        <v>0</v>
      </c>
      <c r="P35" s="25">
        <f t="shared" si="13"/>
        <v>0</v>
      </c>
      <c r="Q35" s="7"/>
      <c r="R35" s="4"/>
      <c r="S35" s="4"/>
    </row>
    <row r="36" spans="1:19" s="5" customFormat="1" ht="81" customHeight="1">
      <c r="A36" s="53"/>
      <c r="B36" s="53"/>
      <c r="C36" s="13" t="s">
        <v>30</v>
      </c>
      <c r="D36" s="21">
        <f t="shared" si="1"/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5">
        <v>0</v>
      </c>
      <c r="K36" s="25">
        <f t="shared" si="12"/>
        <v>0</v>
      </c>
      <c r="L36" s="25">
        <v>0</v>
      </c>
      <c r="M36" s="25">
        <v>0</v>
      </c>
      <c r="N36" s="25">
        <f t="shared" si="13"/>
        <v>0</v>
      </c>
      <c r="O36" s="25">
        <f t="shared" si="13"/>
        <v>0</v>
      </c>
      <c r="P36" s="25">
        <f t="shared" si="13"/>
        <v>0</v>
      </c>
      <c r="Q36" s="7"/>
      <c r="R36" s="4"/>
      <c r="S36" s="4"/>
    </row>
    <row r="37" spans="1:19" s="5" customFormat="1" ht="96" customHeight="1">
      <c r="A37" s="53"/>
      <c r="B37" s="53"/>
      <c r="C37" s="13" t="s">
        <v>31</v>
      </c>
      <c r="D37" s="21">
        <f t="shared" si="1"/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5">
        <f t="shared" si="12"/>
        <v>0</v>
      </c>
      <c r="K37" s="25">
        <f t="shared" si="12"/>
        <v>0</v>
      </c>
      <c r="L37" s="25">
        <v>0</v>
      </c>
      <c r="M37" s="25">
        <v>0</v>
      </c>
      <c r="N37" s="25">
        <f t="shared" si="13"/>
        <v>0</v>
      </c>
      <c r="O37" s="25">
        <f t="shared" si="13"/>
        <v>0</v>
      </c>
      <c r="P37" s="25">
        <f t="shared" si="13"/>
        <v>0</v>
      </c>
      <c r="Q37" s="7"/>
      <c r="R37" s="4"/>
      <c r="S37" s="4"/>
    </row>
    <row r="38" spans="1:19" s="5" customFormat="1" ht="88.5" customHeight="1">
      <c r="A38" s="53"/>
      <c r="B38" s="53"/>
      <c r="C38" s="12" t="s">
        <v>32</v>
      </c>
      <c r="D38" s="21">
        <f t="shared" si="1"/>
        <v>438718.1</v>
      </c>
      <c r="E38" s="22">
        <f>E54+E70+E86+E102</f>
        <v>314218.1</v>
      </c>
      <c r="F38" s="22">
        <f aca="true" t="shared" si="14" ref="F38:P38">F54+F70+F86+F102</f>
        <v>77500</v>
      </c>
      <c r="G38" s="22">
        <f t="shared" si="14"/>
        <v>42000</v>
      </c>
      <c r="H38" s="22">
        <f t="shared" si="14"/>
        <v>0</v>
      </c>
      <c r="I38" s="22">
        <f t="shared" si="14"/>
        <v>5000</v>
      </c>
      <c r="J38" s="22">
        <f t="shared" si="14"/>
        <v>0</v>
      </c>
      <c r="K38" s="22">
        <f t="shared" si="14"/>
        <v>0</v>
      </c>
      <c r="L38" s="22">
        <f t="shared" si="14"/>
        <v>0</v>
      </c>
      <c r="M38" s="22">
        <f t="shared" si="14"/>
        <v>0</v>
      </c>
      <c r="N38" s="22">
        <f t="shared" si="14"/>
        <v>0</v>
      </c>
      <c r="O38" s="22">
        <f t="shared" si="14"/>
        <v>0</v>
      </c>
      <c r="P38" s="22">
        <f t="shared" si="14"/>
        <v>0</v>
      </c>
      <c r="Q38" s="7"/>
      <c r="R38" s="4"/>
      <c r="S38" s="4"/>
    </row>
    <row r="39" spans="1:19" s="5" customFormat="1" ht="18" customHeight="1">
      <c r="A39" s="53"/>
      <c r="B39" s="53"/>
      <c r="C39" s="12" t="s">
        <v>21</v>
      </c>
      <c r="D39" s="21">
        <f t="shared" si="1"/>
        <v>0</v>
      </c>
      <c r="E39" s="22">
        <v>0</v>
      </c>
      <c r="F39" s="24">
        <v>0</v>
      </c>
      <c r="G39" s="24">
        <v>0</v>
      </c>
      <c r="H39" s="24">
        <v>0</v>
      </c>
      <c r="I39" s="24"/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7"/>
      <c r="R39" s="4"/>
      <c r="S39" s="4"/>
    </row>
    <row r="40" spans="1:19" s="5" customFormat="1" ht="16.5" customHeight="1">
      <c r="A40" s="53"/>
      <c r="B40" s="53"/>
      <c r="C40" s="12" t="s">
        <v>22</v>
      </c>
      <c r="D40" s="21">
        <f t="shared" si="1"/>
        <v>1510046.6</v>
      </c>
      <c r="E40" s="22">
        <f>E56+E72+E88+E104+E120</f>
        <v>275477.9</v>
      </c>
      <c r="F40" s="22">
        <f aca="true" t="shared" si="15" ref="F40:P40">F56+F72+F88+F104+F120</f>
        <v>140400</v>
      </c>
      <c r="G40" s="22">
        <f t="shared" si="15"/>
        <v>241535.2</v>
      </c>
      <c r="H40" s="22">
        <f t="shared" si="15"/>
        <v>263845.5</v>
      </c>
      <c r="I40" s="22">
        <f t="shared" si="15"/>
        <v>123484</v>
      </c>
      <c r="J40" s="22">
        <f t="shared" si="15"/>
        <v>112695</v>
      </c>
      <c r="K40" s="22">
        <f t="shared" si="15"/>
        <v>0</v>
      </c>
      <c r="L40" s="22">
        <f t="shared" si="15"/>
        <v>112695</v>
      </c>
      <c r="M40" s="22">
        <f t="shared" si="15"/>
        <v>102355</v>
      </c>
      <c r="N40" s="22">
        <f t="shared" si="15"/>
        <v>83418</v>
      </c>
      <c r="O40" s="22">
        <f t="shared" si="15"/>
        <v>83418</v>
      </c>
      <c r="P40" s="22">
        <f t="shared" si="15"/>
        <v>83418</v>
      </c>
      <c r="Q40" s="7"/>
      <c r="R40" s="4"/>
      <c r="S40" s="4"/>
    </row>
    <row r="41" spans="1:19" s="5" customFormat="1" ht="18" customHeight="1">
      <c r="A41" s="53"/>
      <c r="B41" s="53"/>
      <c r="C41" s="14" t="s">
        <v>2</v>
      </c>
      <c r="D41" s="21"/>
      <c r="E41" s="22"/>
      <c r="F41" s="24"/>
      <c r="G41" s="24"/>
      <c r="H41" s="24"/>
      <c r="I41" s="24"/>
      <c r="J41" s="22"/>
      <c r="K41" s="22"/>
      <c r="L41" s="22"/>
      <c r="M41" s="22"/>
      <c r="N41" s="22"/>
      <c r="O41" s="22"/>
      <c r="P41" s="22"/>
      <c r="Q41" s="4"/>
      <c r="R41" s="4"/>
      <c r="S41" s="4"/>
    </row>
    <row r="42" spans="1:19" s="5" customFormat="1" ht="48" customHeight="1">
      <c r="A42" s="53"/>
      <c r="B42" s="53"/>
      <c r="C42" s="12" t="s">
        <v>12</v>
      </c>
      <c r="D42" s="21">
        <f t="shared" si="1"/>
        <v>2020516.1</v>
      </c>
      <c r="E42" s="22">
        <f>E27</f>
        <v>610335.3</v>
      </c>
      <c r="F42" s="22">
        <f aca="true" t="shared" si="16" ref="F42:P42">F27</f>
        <v>219135.3</v>
      </c>
      <c r="G42" s="22">
        <f t="shared" si="16"/>
        <v>288435.2</v>
      </c>
      <c r="H42" s="22">
        <f t="shared" si="16"/>
        <v>266385.5</v>
      </c>
      <c r="I42" s="22">
        <f t="shared" si="16"/>
        <v>130920.8</v>
      </c>
      <c r="J42" s="22">
        <f t="shared" si="16"/>
        <v>120695</v>
      </c>
      <c r="K42" s="22">
        <f t="shared" si="16"/>
        <v>0</v>
      </c>
      <c r="L42" s="22">
        <f t="shared" si="16"/>
        <v>120695</v>
      </c>
      <c r="M42" s="22">
        <f t="shared" si="16"/>
        <v>110355</v>
      </c>
      <c r="N42" s="22">
        <f t="shared" si="16"/>
        <v>91418</v>
      </c>
      <c r="O42" s="22">
        <f t="shared" si="16"/>
        <v>91418</v>
      </c>
      <c r="P42" s="22">
        <f t="shared" si="16"/>
        <v>91418</v>
      </c>
      <c r="Q42" s="4"/>
      <c r="R42" s="4"/>
      <c r="S42" s="4"/>
    </row>
    <row r="43" spans="1:19" s="5" customFormat="1" ht="15" customHeight="1">
      <c r="A43" s="51" t="s">
        <v>5</v>
      </c>
      <c r="B43" s="52" t="s">
        <v>40</v>
      </c>
      <c r="C43" s="15" t="s">
        <v>1</v>
      </c>
      <c r="D43" s="21">
        <f t="shared" si="1"/>
        <v>1423086</v>
      </c>
      <c r="E43" s="22">
        <f aca="true" t="shared" si="17" ref="E43:J43">E45+E56</f>
        <v>239157.2</v>
      </c>
      <c r="F43" s="22">
        <f t="shared" si="17"/>
        <v>140915.3</v>
      </c>
      <c r="G43" s="22">
        <f t="shared" si="17"/>
        <v>236423.2</v>
      </c>
      <c r="H43" s="22">
        <f t="shared" si="17"/>
        <v>230865.5</v>
      </c>
      <c r="I43" s="22">
        <f t="shared" si="17"/>
        <v>105420.8</v>
      </c>
      <c r="J43" s="22">
        <f t="shared" si="17"/>
        <v>104695</v>
      </c>
      <c r="K43" s="22">
        <f aca="true" t="shared" si="18" ref="K43:P43">K45+K56</f>
        <v>0</v>
      </c>
      <c r="L43" s="22">
        <f t="shared" si="18"/>
        <v>104695</v>
      </c>
      <c r="M43" s="22">
        <f t="shared" si="18"/>
        <v>94355</v>
      </c>
      <c r="N43" s="22">
        <f t="shared" si="18"/>
        <v>90418</v>
      </c>
      <c r="O43" s="22">
        <f t="shared" si="18"/>
        <v>90418</v>
      </c>
      <c r="P43" s="22">
        <f t="shared" si="18"/>
        <v>90418</v>
      </c>
      <c r="Q43" s="4"/>
      <c r="R43" s="4"/>
      <c r="S43" s="4"/>
    </row>
    <row r="44" spans="1:19" s="5" customFormat="1" ht="28.5" customHeight="1">
      <c r="A44" s="51"/>
      <c r="B44" s="52"/>
      <c r="C44" s="12" t="s">
        <v>18</v>
      </c>
      <c r="D44" s="21"/>
      <c r="E44" s="22"/>
      <c r="F44" s="24"/>
      <c r="G44" s="24"/>
      <c r="H44" s="24"/>
      <c r="I44" s="24"/>
      <c r="J44" s="22"/>
      <c r="K44" s="22"/>
      <c r="L44" s="22"/>
      <c r="M44" s="22"/>
      <c r="N44" s="22"/>
      <c r="O44" s="22"/>
      <c r="P44" s="22"/>
      <c r="Q44" s="4"/>
      <c r="R44" s="4"/>
      <c r="S44" s="4"/>
    </row>
    <row r="45" spans="1:19" s="5" customFormat="1" ht="30.75" customHeight="1">
      <c r="A45" s="51"/>
      <c r="B45" s="52"/>
      <c r="C45" s="12" t="s">
        <v>19</v>
      </c>
      <c r="D45" s="21">
        <f t="shared" si="1"/>
        <v>121531.40000000001</v>
      </c>
      <c r="E45" s="22">
        <f aca="true" t="shared" si="19" ref="E45:P45">E47+E54</f>
        <v>60419.3</v>
      </c>
      <c r="F45" s="22">
        <f t="shared" si="19"/>
        <v>11235.3</v>
      </c>
      <c r="G45" s="22">
        <f t="shared" si="19"/>
        <v>4900</v>
      </c>
      <c r="H45" s="22">
        <f t="shared" si="19"/>
        <v>2540</v>
      </c>
      <c r="I45" s="22">
        <f>I47+I54</f>
        <v>2436.8</v>
      </c>
      <c r="J45" s="22">
        <f t="shared" si="19"/>
        <v>8000</v>
      </c>
      <c r="K45" s="22">
        <f t="shared" si="19"/>
        <v>0</v>
      </c>
      <c r="L45" s="22">
        <f t="shared" si="19"/>
        <v>8000</v>
      </c>
      <c r="M45" s="22">
        <f t="shared" si="19"/>
        <v>8000</v>
      </c>
      <c r="N45" s="22">
        <f t="shared" si="19"/>
        <v>8000</v>
      </c>
      <c r="O45" s="22">
        <f t="shared" si="19"/>
        <v>8000</v>
      </c>
      <c r="P45" s="22">
        <f t="shared" si="19"/>
        <v>8000</v>
      </c>
      <c r="Q45" s="4"/>
      <c r="R45" s="4"/>
      <c r="S45" s="4"/>
    </row>
    <row r="46" spans="1:19" s="5" customFormat="1" ht="17.25" customHeight="1">
      <c r="A46" s="51"/>
      <c r="B46" s="52"/>
      <c r="C46" s="12" t="s">
        <v>20</v>
      </c>
      <c r="D46" s="21"/>
      <c r="E46" s="22"/>
      <c r="F46" s="24"/>
      <c r="G46" s="24"/>
      <c r="H46" s="24"/>
      <c r="I46" s="24"/>
      <c r="J46" s="22"/>
      <c r="K46" s="22"/>
      <c r="L46" s="22"/>
      <c r="M46" s="22"/>
      <c r="N46" s="22"/>
      <c r="O46" s="22"/>
      <c r="P46" s="22"/>
      <c r="Q46" s="4"/>
      <c r="R46" s="4"/>
      <c r="S46" s="4"/>
    </row>
    <row r="47" spans="1:19" s="5" customFormat="1" ht="68.25" customHeight="1">
      <c r="A47" s="51"/>
      <c r="B47" s="52"/>
      <c r="C47" s="12" t="s">
        <v>25</v>
      </c>
      <c r="D47" s="21">
        <f t="shared" si="1"/>
        <v>71751.4</v>
      </c>
      <c r="E47" s="22">
        <f>E49</f>
        <v>20639.3</v>
      </c>
      <c r="F47" s="24">
        <v>1235.3</v>
      </c>
      <c r="G47" s="24">
        <v>4900</v>
      </c>
      <c r="H47" s="24">
        <v>2540</v>
      </c>
      <c r="I47" s="24">
        <f>I49</f>
        <v>2436.8</v>
      </c>
      <c r="J47" s="22">
        <f aca="true" t="shared" si="20" ref="J47:P47">J49</f>
        <v>8000</v>
      </c>
      <c r="K47" s="22">
        <f t="shared" si="20"/>
        <v>0</v>
      </c>
      <c r="L47" s="22">
        <f t="shared" si="20"/>
        <v>8000</v>
      </c>
      <c r="M47" s="22">
        <f t="shared" si="20"/>
        <v>8000</v>
      </c>
      <c r="N47" s="22">
        <f t="shared" si="20"/>
        <v>8000</v>
      </c>
      <c r="O47" s="22">
        <f t="shared" si="20"/>
        <v>8000</v>
      </c>
      <c r="P47" s="22">
        <f t="shared" si="20"/>
        <v>8000</v>
      </c>
      <c r="Q47" s="4"/>
      <c r="R47" s="4"/>
      <c r="S47" s="4"/>
    </row>
    <row r="48" spans="1:19" s="5" customFormat="1" ht="72" customHeight="1">
      <c r="A48" s="51"/>
      <c r="B48" s="52"/>
      <c r="C48" s="13" t="s">
        <v>26</v>
      </c>
      <c r="D48" s="21">
        <f t="shared" si="1"/>
        <v>0</v>
      </c>
      <c r="E48" s="22">
        <v>0</v>
      </c>
      <c r="F48" s="24">
        <v>0</v>
      </c>
      <c r="G48" s="24">
        <v>0</v>
      </c>
      <c r="H48" s="24">
        <v>0</v>
      </c>
      <c r="I48" s="24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4"/>
      <c r="R48" s="4"/>
      <c r="S48" s="4"/>
    </row>
    <row r="49" spans="1:19" s="5" customFormat="1" ht="84" customHeight="1">
      <c r="A49" s="51"/>
      <c r="B49" s="52"/>
      <c r="C49" s="13" t="s">
        <v>27</v>
      </c>
      <c r="D49" s="21">
        <f t="shared" si="1"/>
        <v>71751.4</v>
      </c>
      <c r="E49" s="22">
        <v>20639.3</v>
      </c>
      <c r="F49" s="24">
        <v>1235.3</v>
      </c>
      <c r="G49" s="24">
        <v>4900</v>
      </c>
      <c r="H49" s="24">
        <v>2540</v>
      </c>
      <c r="I49" s="24">
        <v>2436.8</v>
      </c>
      <c r="J49" s="22">
        <v>8000</v>
      </c>
      <c r="K49" s="22">
        <f>K51</f>
        <v>0</v>
      </c>
      <c r="L49" s="22">
        <f>J49</f>
        <v>8000</v>
      </c>
      <c r="M49" s="22">
        <v>8000</v>
      </c>
      <c r="N49" s="22">
        <v>8000</v>
      </c>
      <c r="O49" s="22">
        <v>8000</v>
      </c>
      <c r="P49" s="22">
        <v>8000</v>
      </c>
      <c r="Q49" s="4"/>
      <c r="R49" s="4"/>
      <c r="S49" s="4"/>
    </row>
    <row r="50" spans="1:19" s="5" customFormat="1" ht="72" customHeight="1">
      <c r="A50" s="51"/>
      <c r="B50" s="52"/>
      <c r="C50" s="13" t="s">
        <v>28</v>
      </c>
      <c r="D50" s="21">
        <f t="shared" si="1"/>
        <v>0</v>
      </c>
      <c r="E50" s="22">
        <f>SUM(F50:Q50)</f>
        <v>0</v>
      </c>
      <c r="F50" s="24">
        <v>0</v>
      </c>
      <c r="G50" s="24">
        <v>0</v>
      </c>
      <c r="H50" s="24">
        <v>0</v>
      </c>
      <c r="I50" s="24">
        <v>0</v>
      </c>
      <c r="J50" s="22">
        <f>J52</f>
        <v>0</v>
      </c>
      <c r="K50" s="22">
        <f>K52</f>
        <v>0</v>
      </c>
      <c r="L50" s="22">
        <f>SUM(Q50:AC50)</f>
        <v>0</v>
      </c>
      <c r="M50" s="22">
        <f>SUM(N50:AB50)</f>
        <v>0</v>
      </c>
      <c r="N50" s="22">
        <f aca="true" t="shared" si="21" ref="N50:P51">N52</f>
        <v>0</v>
      </c>
      <c r="O50" s="22">
        <f t="shared" si="21"/>
        <v>0</v>
      </c>
      <c r="P50" s="22">
        <f t="shared" si="21"/>
        <v>0</v>
      </c>
      <c r="Q50" s="4"/>
      <c r="R50" s="4"/>
      <c r="S50" s="4"/>
    </row>
    <row r="51" spans="1:19" s="5" customFormat="1" ht="71.25" customHeight="1">
      <c r="A51" s="51"/>
      <c r="B51" s="52"/>
      <c r="C51" s="13" t="s">
        <v>29</v>
      </c>
      <c r="D51" s="21">
        <f t="shared" si="1"/>
        <v>0</v>
      </c>
      <c r="E51" s="22">
        <f>SUM(F51:Q51)</f>
        <v>0</v>
      </c>
      <c r="F51" s="24">
        <v>0</v>
      </c>
      <c r="G51" s="24">
        <v>0</v>
      </c>
      <c r="H51" s="24">
        <v>0</v>
      </c>
      <c r="I51" s="24">
        <v>0</v>
      </c>
      <c r="J51" s="22">
        <f>J53</f>
        <v>0</v>
      </c>
      <c r="K51" s="22">
        <f>K53</f>
        <v>0</v>
      </c>
      <c r="L51" s="22">
        <f>SUM(Q51:AC51)</f>
        <v>0</v>
      </c>
      <c r="M51" s="22">
        <f>SUM(N51:AB51)</f>
        <v>0</v>
      </c>
      <c r="N51" s="22">
        <f t="shared" si="21"/>
        <v>0</v>
      </c>
      <c r="O51" s="22">
        <f t="shared" si="21"/>
        <v>0</v>
      </c>
      <c r="P51" s="22">
        <f t="shared" si="21"/>
        <v>0</v>
      </c>
      <c r="Q51" s="4"/>
      <c r="R51" s="4"/>
      <c r="S51" s="4"/>
    </row>
    <row r="52" spans="1:19" s="5" customFormat="1" ht="80.25" customHeight="1">
      <c r="A52" s="51"/>
      <c r="B52" s="52"/>
      <c r="C52" s="13" t="s">
        <v>30</v>
      </c>
      <c r="D52" s="21">
        <f t="shared" si="1"/>
        <v>0</v>
      </c>
      <c r="E52" s="22">
        <f>SUM(F52:Q52)</f>
        <v>0</v>
      </c>
      <c r="F52" s="24">
        <v>0</v>
      </c>
      <c r="G52" s="24">
        <v>0</v>
      </c>
      <c r="H52" s="24">
        <v>0</v>
      </c>
      <c r="I52" s="24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4"/>
      <c r="R52" s="4"/>
      <c r="S52" s="4"/>
    </row>
    <row r="53" spans="1:19" s="5" customFormat="1" ht="96.75" customHeight="1">
      <c r="A53" s="51"/>
      <c r="B53" s="52"/>
      <c r="C53" s="13" t="s">
        <v>31</v>
      </c>
      <c r="D53" s="21">
        <f t="shared" si="1"/>
        <v>0</v>
      </c>
      <c r="E53" s="22">
        <f>SUM(F53:Q53)</f>
        <v>0</v>
      </c>
      <c r="F53" s="24">
        <v>0</v>
      </c>
      <c r="G53" s="24">
        <v>0</v>
      </c>
      <c r="H53" s="24">
        <v>0</v>
      </c>
      <c r="I53" s="24">
        <v>0</v>
      </c>
      <c r="J53" s="22">
        <f>J55</f>
        <v>0</v>
      </c>
      <c r="K53" s="22">
        <f>K55</f>
        <v>0</v>
      </c>
      <c r="L53" s="22">
        <f>SUM(Q53:AC53)</f>
        <v>0</v>
      </c>
      <c r="M53" s="22">
        <f>SUM(N53:AB53)</f>
        <v>0</v>
      </c>
      <c r="N53" s="22">
        <f>N55</f>
        <v>0</v>
      </c>
      <c r="O53" s="22">
        <f>O55</f>
        <v>0</v>
      </c>
      <c r="P53" s="22">
        <f>P55</f>
        <v>0</v>
      </c>
      <c r="Q53" s="4"/>
      <c r="R53" s="4"/>
      <c r="S53" s="4"/>
    </row>
    <row r="54" spans="1:19" s="5" customFormat="1" ht="87" customHeight="1">
      <c r="A54" s="51"/>
      <c r="B54" s="52"/>
      <c r="C54" s="12" t="s">
        <v>32</v>
      </c>
      <c r="D54" s="21">
        <f t="shared" si="1"/>
        <v>49780</v>
      </c>
      <c r="E54" s="22">
        <v>39780</v>
      </c>
      <c r="F54" s="24">
        <v>10000</v>
      </c>
      <c r="G54" s="24">
        <v>0</v>
      </c>
      <c r="H54" s="24">
        <v>0</v>
      </c>
      <c r="I54" s="24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4"/>
      <c r="R54" s="4"/>
      <c r="S54" s="4"/>
    </row>
    <row r="55" spans="1:19" s="5" customFormat="1" ht="18" customHeight="1">
      <c r="A55" s="51"/>
      <c r="B55" s="52"/>
      <c r="C55" s="12" t="s">
        <v>21</v>
      </c>
      <c r="D55" s="21">
        <f t="shared" si="1"/>
        <v>0</v>
      </c>
      <c r="E55" s="22">
        <v>0</v>
      </c>
      <c r="F55" s="24">
        <v>0</v>
      </c>
      <c r="G55" s="24">
        <v>0</v>
      </c>
      <c r="H55" s="24">
        <v>0</v>
      </c>
      <c r="I55" s="24">
        <v>0</v>
      </c>
      <c r="J55" s="22">
        <f>J57</f>
        <v>0</v>
      </c>
      <c r="K55" s="22">
        <f>K57</f>
        <v>0</v>
      </c>
      <c r="L55" s="22">
        <v>0</v>
      </c>
      <c r="M55" s="22">
        <v>0</v>
      </c>
      <c r="N55" s="22">
        <f>N57</f>
        <v>0</v>
      </c>
      <c r="O55" s="22">
        <f>O57</f>
        <v>0</v>
      </c>
      <c r="P55" s="22">
        <f>P57</f>
        <v>0</v>
      </c>
      <c r="Q55" s="4"/>
      <c r="R55" s="4"/>
      <c r="S55" s="4"/>
    </row>
    <row r="56" spans="1:19" s="5" customFormat="1" ht="18" customHeight="1">
      <c r="A56" s="51"/>
      <c r="B56" s="52"/>
      <c r="C56" s="12" t="s">
        <v>22</v>
      </c>
      <c r="D56" s="21">
        <f t="shared" si="1"/>
        <v>1301554.6</v>
      </c>
      <c r="E56" s="22">
        <v>178737.9</v>
      </c>
      <c r="F56" s="24">
        <v>129680</v>
      </c>
      <c r="G56" s="24">
        <v>231523.2</v>
      </c>
      <c r="H56" s="24">
        <v>228325.5</v>
      </c>
      <c r="I56" s="24">
        <v>102984</v>
      </c>
      <c r="J56" s="22">
        <v>96695</v>
      </c>
      <c r="K56" s="22">
        <v>0</v>
      </c>
      <c r="L56" s="22">
        <f>J56</f>
        <v>96695</v>
      </c>
      <c r="M56" s="22">
        <v>86355</v>
      </c>
      <c r="N56" s="22">
        <v>82418</v>
      </c>
      <c r="O56" s="22">
        <v>82418</v>
      </c>
      <c r="P56" s="22">
        <v>82418</v>
      </c>
      <c r="Q56" s="4"/>
      <c r="R56" s="4"/>
      <c r="S56" s="4"/>
    </row>
    <row r="57" spans="1:19" s="5" customFormat="1" ht="15.75" customHeight="1">
      <c r="A57" s="51"/>
      <c r="B57" s="52"/>
      <c r="C57" s="16" t="s">
        <v>2</v>
      </c>
      <c r="D57" s="21"/>
      <c r="E57" s="22"/>
      <c r="F57" s="24"/>
      <c r="G57" s="24"/>
      <c r="H57" s="24"/>
      <c r="I57" s="24"/>
      <c r="J57" s="22"/>
      <c r="K57" s="22"/>
      <c r="L57" s="22"/>
      <c r="M57" s="22"/>
      <c r="N57" s="22"/>
      <c r="O57" s="22"/>
      <c r="P57" s="22"/>
      <c r="Q57" s="4"/>
      <c r="R57" s="4"/>
      <c r="S57" s="4"/>
    </row>
    <row r="58" spans="1:19" s="5" customFormat="1" ht="48" customHeight="1">
      <c r="A58" s="51"/>
      <c r="B58" s="52"/>
      <c r="C58" s="17" t="s">
        <v>12</v>
      </c>
      <c r="D58" s="21">
        <f t="shared" si="1"/>
        <v>1423086</v>
      </c>
      <c r="E58" s="22">
        <f aca="true" t="shared" si="22" ref="E58:J58">E56+E45</f>
        <v>239157.2</v>
      </c>
      <c r="F58" s="22">
        <f t="shared" si="22"/>
        <v>140915.3</v>
      </c>
      <c r="G58" s="22">
        <f t="shared" si="22"/>
        <v>236423.2</v>
      </c>
      <c r="H58" s="22">
        <f t="shared" si="22"/>
        <v>230865.5</v>
      </c>
      <c r="I58" s="22">
        <f t="shared" si="22"/>
        <v>105420.8</v>
      </c>
      <c r="J58" s="22">
        <f t="shared" si="22"/>
        <v>104695</v>
      </c>
      <c r="K58" s="22">
        <f aca="true" t="shared" si="23" ref="K58:P58">K56+K45</f>
        <v>0</v>
      </c>
      <c r="L58" s="22">
        <f t="shared" si="23"/>
        <v>104695</v>
      </c>
      <c r="M58" s="22">
        <f t="shared" si="23"/>
        <v>94355</v>
      </c>
      <c r="N58" s="22">
        <f t="shared" si="23"/>
        <v>90418</v>
      </c>
      <c r="O58" s="22">
        <f t="shared" si="23"/>
        <v>90418</v>
      </c>
      <c r="P58" s="22">
        <f t="shared" si="23"/>
        <v>90418</v>
      </c>
      <c r="Q58" s="4"/>
      <c r="R58" s="4"/>
      <c r="S58" s="4"/>
    </row>
    <row r="59" spans="1:19" s="5" customFormat="1" ht="17.25" customHeight="1">
      <c r="A59" s="50" t="s">
        <v>6</v>
      </c>
      <c r="B59" s="50" t="s">
        <v>13</v>
      </c>
      <c r="C59" s="18" t="s">
        <v>1</v>
      </c>
      <c r="D59" s="21">
        <f t="shared" si="1"/>
        <v>7640</v>
      </c>
      <c r="E59" s="26">
        <f>E74</f>
        <v>400</v>
      </c>
      <c r="F59" s="26">
        <f aca="true" t="shared" si="24" ref="F59:P59">F74</f>
        <v>720</v>
      </c>
      <c r="G59" s="26">
        <f t="shared" si="24"/>
        <v>500</v>
      </c>
      <c r="H59" s="26">
        <f t="shared" si="24"/>
        <v>520</v>
      </c>
      <c r="I59" s="26">
        <f t="shared" si="24"/>
        <v>500</v>
      </c>
      <c r="J59" s="26">
        <f t="shared" si="24"/>
        <v>1000</v>
      </c>
      <c r="K59" s="26">
        <f t="shared" si="24"/>
        <v>0</v>
      </c>
      <c r="L59" s="26">
        <f t="shared" si="24"/>
        <v>1000</v>
      </c>
      <c r="M59" s="26">
        <f t="shared" si="24"/>
        <v>1000</v>
      </c>
      <c r="N59" s="26">
        <f t="shared" si="24"/>
        <v>1000</v>
      </c>
      <c r="O59" s="26">
        <f t="shared" si="24"/>
        <v>1000</v>
      </c>
      <c r="P59" s="26">
        <f t="shared" si="24"/>
        <v>1000</v>
      </c>
      <c r="Q59" s="4"/>
      <c r="R59" s="4"/>
      <c r="S59" s="4"/>
    </row>
    <row r="60" spans="1:19" s="5" customFormat="1" ht="30" customHeight="1">
      <c r="A60" s="50"/>
      <c r="B60" s="50"/>
      <c r="C60" s="12" t="s">
        <v>18</v>
      </c>
      <c r="D60" s="21"/>
      <c r="E60" s="26"/>
      <c r="F60" s="24"/>
      <c r="G60" s="30"/>
      <c r="H60" s="24"/>
      <c r="I60" s="24"/>
      <c r="J60" s="26"/>
      <c r="K60" s="26"/>
      <c r="L60" s="26"/>
      <c r="M60" s="26"/>
      <c r="N60" s="26"/>
      <c r="O60" s="26"/>
      <c r="P60" s="26"/>
      <c r="Q60" s="4"/>
      <c r="R60" s="4"/>
      <c r="S60" s="4"/>
    </row>
    <row r="61" spans="1:19" s="5" customFormat="1" ht="30" customHeight="1">
      <c r="A61" s="50"/>
      <c r="B61" s="50"/>
      <c r="C61" s="12" t="s">
        <v>19</v>
      </c>
      <c r="D61" s="21">
        <f t="shared" si="1"/>
        <v>0</v>
      </c>
      <c r="E61" s="22">
        <v>0</v>
      </c>
      <c r="F61" s="24">
        <v>0</v>
      </c>
      <c r="G61" s="24">
        <v>0</v>
      </c>
      <c r="H61" s="24">
        <v>0</v>
      </c>
      <c r="I61" s="24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4"/>
      <c r="R61" s="4"/>
      <c r="S61" s="4"/>
    </row>
    <row r="62" spans="1:19" s="5" customFormat="1" ht="15" customHeight="1">
      <c r="A62" s="50"/>
      <c r="B62" s="50"/>
      <c r="C62" s="12" t="s">
        <v>20</v>
      </c>
      <c r="D62" s="21"/>
      <c r="E62" s="22"/>
      <c r="F62" s="24"/>
      <c r="G62" s="24"/>
      <c r="H62" s="24"/>
      <c r="I62" s="24"/>
      <c r="J62" s="22"/>
      <c r="K62" s="22"/>
      <c r="L62" s="22"/>
      <c r="M62" s="22"/>
      <c r="N62" s="22"/>
      <c r="O62" s="22"/>
      <c r="P62" s="22"/>
      <c r="Q62" s="4"/>
      <c r="R62" s="4"/>
      <c r="S62" s="4"/>
    </row>
    <row r="63" spans="1:19" s="5" customFormat="1" ht="68.25" customHeight="1">
      <c r="A63" s="50"/>
      <c r="B63" s="50"/>
      <c r="C63" s="12" t="s">
        <v>25</v>
      </c>
      <c r="D63" s="21">
        <f t="shared" si="1"/>
        <v>0</v>
      </c>
      <c r="E63" s="22">
        <v>0</v>
      </c>
      <c r="F63" s="24">
        <v>0</v>
      </c>
      <c r="G63" s="24">
        <v>0</v>
      </c>
      <c r="H63" s="24">
        <v>0</v>
      </c>
      <c r="I63" s="24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4"/>
      <c r="R63" s="4"/>
      <c r="S63" s="4"/>
    </row>
    <row r="64" spans="1:19" s="5" customFormat="1" ht="67.5" customHeight="1">
      <c r="A64" s="50"/>
      <c r="B64" s="50"/>
      <c r="C64" s="13" t="s">
        <v>26</v>
      </c>
      <c r="D64" s="21">
        <f t="shared" si="1"/>
        <v>0</v>
      </c>
      <c r="E64" s="22">
        <v>0</v>
      </c>
      <c r="F64" s="24">
        <v>0</v>
      </c>
      <c r="G64" s="24">
        <v>0</v>
      </c>
      <c r="H64" s="24">
        <v>0</v>
      </c>
      <c r="I64" s="24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4"/>
      <c r="R64" s="4"/>
      <c r="S64" s="4"/>
    </row>
    <row r="65" spans="1:19" s="5" customFormat="1" ht="78.75" customHeight="1">
      <c r="A65" s="50"/>
      <c r="B65" s="50"/>
      <c r="C65" s="13" t="s">
        <v>27</v>
      </c>
      <c r="D65" s="21">
        <f t="shared" si="1"/>
        <v>0</v>
      </c>
      <c r="E65" s="22">
        <v>0</v>
      </c>
      <c r="F65" s="24">
        <v>0</v>
      </c>
      <c r="G65" s="24">
        <v>0</v>
      </c>
      <c r="H65" s="24">
        <v>0</v>
      </c>
      <c r="I65" s="24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4"/>
      <c r="R65" s="4"/>
      <c r="S65" s="4"/>
    </row>
    <row r="66" spans="1:19" s="5" customFormat="1" ht="67.5" customHeight="1">
      <c r="A66" s="50"/>
      <c r="B66" s="50"/>
      <c r="C66" s="13" t="s">
        <v>28</v>
      </c>
      <c r="D66" s="21">
        <f t="shared" si="1"/>
        <v>0</v>
      </c>
      <c r="E66" s="22">
        <v>0</v>
      </c>
      <c r="F66" s="24">
        <v>0</v>
      </c>
      <c r="G66" s="24">
        <v>0</v>
      </c>
      <c r="H66" s="24">
        <v>0</v>
      </c>
      <c r="I66" s="24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4"/>
      <c r="R66" s="4"/>
      <c r="S66" s="4"/>
    </row>
    <row r="67" spans="1:19" s="5" customFormat="1" ht="72" customHeight="1">
      <c r="A67" s="50"/>
      <c r="B67" s="50"/>
      <c r="C67" s="13" t="s">
        <v>29</v>
      </c>
      <c r="D67" s="21">
        <f t="shared" si="1"/>
        <v>0</v>
      </c>
      <c r="E67" s="22">
        <v>0</v>
      </c>
      <c r="F67" s="24">
        <v>0</v>
      </c>
      <c r="G67" s="24">
        <v>0</v>
      </c>
      <c r="H67" s="24">
        <v>0</v>
      </c>
      <c r="I67" s="24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4"/>
      <c r="R67" s="4"/>
      <c r="S67" s="4"/>
    </row>
    <row r="68" spans="1:19" s="5" customFormat="1" ht="80.25" customHeight="1">
      <c r="A68" s="50"/>
      <c r="B68" s="50"/>
      <c r="C68" s="13" t="s">
        <v>30</v>
      </c>
      <c r="D68" s="21">
        <f t="shared" si="1"/>
        <v>0</v>
      </c>
      <c r="E68" s="22">
        <v>0</v>
      </c>
      <c r="F68" s="24">
        <v>0</v>
      </c>
      <c r="G68" s="24">
        <v>0</v>
      </c>
      <c r="H68" s="24">
        <v>0</v>
      </c>
      <c r="I68" s="24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4"/>
      <c r="R68" s="4"/>
      <c r="S68" s="4"/>
    </row>
    <row r="69" spans="1:19" s="5" customFormat="1" ht="99" customHeight="1">
      <c r="A69" s="50"/>
      <c r="B69" s="50"/>
      <c r="C69" s="13" t="s">
        <v>31</v>
      </c>
      <c r="D69" s="21">
        <f t="shared" si="1"/>
        <v>0</v>
      </c>
      <c r="E69" s="22">
        <v>0</v>
      </c>
      <c r="F69" s="24">
        <v>0</v>
      </c>
      <c r="G69" s="24">
        <v>0</v>
      </c>
      <c r="H69" s="24">
        <v>0</v>
      </c>
      <c r="I69" s="24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4"/>
      <c r="R69" s="4"/>
      <c r="S69" s="4"/>
    </row>
    <row r="70" spans="1:19" s="5" customFormat="1" ht="85.5" customHeight="1">
      <c r="A70" s="50"/>
      <c r="B70" s="50"/>
      <c r="C70" s="12" t="s">
        <v>32</v>
      </c>
      <c r="D70" s="21">
        <f t="shared" si="1"/>
        <v>0</v>
      </c>
      <c r="E70" s="22">
        <v>0</v>
      </c>
      <c r="F70" s="24">
        <v>0</v>
      </c>
      <c r="G70" s="24">
        <v>0</v>
      </c>
      <c r="H70" s="24">
        <v>0</v>
      </c>
      <c r="I70" s="24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4"/>
      <c r="R70" s="4"/>
      <c r="S70" s="4"/>
    </row>
    <row r="71" spans="1:19" s="5" customFormat="1" ht="20.25" customHeight="1">
      <c r="A71" s="50"/>
      <c r="B71" s="50"/>
      <c r="C71" s="12" t="s">
        <v>21</v>
      </c>
      <c r="D71" s="21">
        <f t="shared" si="1"/>
        <v>0</v>
      </c>
      <c r="E71" s="22">
        <v>0</v>
      </c>
      <c r="F71" s="24">
        <v>0</v>
      </c>
      <c r="G71" s="24">
        <v>0</v>
      </c>
      <c r="H71" s="24">
        <v>0</v>
      </c>
      <c r="I71" s="24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4"/>
      <c r="R71" s="4"/>
      <c r="S71" s="4"/>
    </row>
    <row r="72" spans="1:19" s="5" customFormat="1" ht="20.25" customHeight="1">
      <c r="A72" s="50"/>
      <c r="B72" s="50"/>
      <c r="C72" s="12" t="s">
        <v>22</v>
      </c>
      <c r="D72" s="21">
        <f t="shared" si="1"/>
        <v>7640</v>
      </c>
      <c r="E72" s="26">
        <v>400</v>
      </c>
      <c r="F72" s="24">
        <v>720</v>
      </c>
      <c r="G72" s="24">
        <v>500</v>
      </c>
      <c r="H72" s="24">
        <v>520</v>
      </c>
      <c r="I72" s="24">
        <v>500</v>
      </c>
      <c r="J72" s="26">
        <v>1000</v>
      </c>
      <c r="K72" s="26">
        <f>K74</f>
        <v>0</v>
      </c>
      <c r="L72" s="26">
        <f>J72</f>
        <v>1000</v>
      </c>
      <c r="M72" s="26">
        <v>1000</v>
      </c>
      <c r="N72" s="26">
        <v>1000</v>
      </c>
      <c r="O72" s="26">
        <v>1000</v>
      </c>
      <c r="P72" s="26">
        <v>1000</v>
      </c>
      <c r="Q72" s="4"/>
      <c r="R72" s="4"/>
      <c r="S72" s="4"/>
    </row>
    <row r="73" spans="1:19" s="5" customFormat="1" ht="18" customHeight="1">
      <c r="A73" s="50"/>
      <c r="B73" s="50"/>
      <c r="C73" s="27" t="s">
        <v>2</v>
      </c>
      <c r="D73" s="21"/>
      <c r="E73" s="26"/>
      <c r="F73" s="24"/>
      <c r="G73" s="24"/>
      <c r="H73" s="24"/>
      <c r="I73" s="24"/>
      <c r="J73" s="26"/>
      <c r="K73" s="26"/>
      <c r="L73" s="26"/>
      <c r="M73" s="26"/>
      <c r="N73" s="26"/>
      <c r="O73" s="26"/>
      <c r="P73" s="26"/>
      <c r="Q73" s="4"/>
      <c r="R73" s="4"/>
      <c r="S73" s="4"/>
    </row>
    <row r="74" spans="1:19" s="5" customFormat="1" ht="43.5" customHeight="1">
      <c r="A74" s="50"/>
      <c r="B74" s="50"/>
      <c r="C74" s="19" t="s">
        <v>12</v>
      </c>
      <c r="D74" s="21">
        <f t="shared" si="1"/>
        <v>7640</v>
      </c>
      <c r="E74" s="22">
        <f>E72+E61</f>
        <v>400</v>
      </c>
      <c r="F74" s="22">
        <f aca="true" t="shared" si="25" ref="F74:P74">F72+F61</f>
        <v>720</v>
      </c>
      <c r="G74" s="22">
        <f t="shared" si="25"/>
        <v>500</v>
      </c>
      <c r="H74" s="22">
        <f t="shared" si="25"/>
        <v>520</v>
      </c>
      <c r="I74" s="22">
        <f t="shared" si="25"/>
        <v>500</v>
      </c>
      <c r="J74" s="22">
        <f t="shared" si="25"/>
        <v>1000</v>
      </c>
      <c r="K74" s="22">
        <v>0</v>
      </c>
      <c r="L74" s="22">
        <f t="shared" si="25"/>
        <v>1000</v>
      </c>
      <c r="M74" s="22">
        <f t="shared" si="25"/>
        <v>1000</v>
      </c>
      <c r="N74" s="22">
        <f t="shared" si="25"/>
        <v>1000</v>
      </c>
      <c r="O74" s="22">
        <f t="shared" si="25"/>
        <v>1000</v>
      </c>
      <c r="P74" s="22">
        <f t="shared" si="25"/>
        <v>1000</v>
      </c>
      <c r="Q74" s="4"/>
      <c r="R74" s="4"/>
      <c r="S74" s="4"/>
    </row>
    <row r="75" spans="1:19" s="9" customFormat="1" ht="15" customHeight="1">
      <c r="A75" s="51" t="s">
        <v>11</v>
      </c>
      <c r="B75" s="52" t="s">
        <v>14</v>
      </c>
      <c r="C75" s="15" t="s">
        <v>1</v>
      </c>
      <c r="D75" s="21">
        <f t="shared" si="1"/>
        <v>190852</v>
      </c>
      <c r="E75" s="22">
        <v>96340</v>
      </c>
      <c r="F75" s="24">
        <v>10000</v>
      </c>
      <c r="G75" s="24">
        <v>9512</v>
      </c>
      <c r="H75" s="24">
        <v>35000</v>
      </c>
      <c r="I75" s="22">
        <f>I90</f>
        <v>10000</v>
      </c>
      <c r="J75" s="22">
        <f>J90</f>
        <v>15000</v>
      </c>
      <c r="K75" s="22">
        <f aca="true" t="shared" si="26" ref="K75:P75">K90</f>
        <v>0</v>
      </c>
      <c r="L75" s="22">
        <f t="shared" si="26"/>
        <v>15000</v>
      </c>
      <c r="M75" s="22">
        <f t="shared" si="26"/>
        <v>15000</v>
      </c>
      <c r="N75" s="22">
        <f t="shared" si="26"/>
        <v>0</v>
      </c>
      <c r="O75" s="22">
        <f t="shared" si="26"/>
        <v>0</v>
      </c>
      <c r="P75" s="22">
        <f t="shared" si="26"/>
        <v>0</v>
      </c>
      <c r="Q75" s="8"/>
      <c r="R75" s="8"/>
      <c r="S75" s="8"/>
    </row>
    <row r="76" spans="1:19" s="9" customFormat="1" ht="27" customHeight="1">
      <c r="A76" s="51"/>
      <c r="B76" s="52"/>
      <c r="C76" s="12" t="s">
        <v>18</v>
      </c>
      <c r="D76" s="21"/>
      <c r="E76" s="22"/>
      <c r="F76" s="24"/>
      <c r="G76" s="24"/>
      <c r="H76" s="24"/>
      <c r="I76" s="24"/>
      <c r="J76" s="22"/>
      <c r="K76" s="22"/>
      <c r="L76" s="22"/>
      <c r="M76" s="22"/>
      <c r="N76" s="22"/>
      <c r="O76" s="22"/>
      <c r="P76" s="22"/>
      <c r="Q76" s="8"/>
      <c r="R76" s="8"/>
      <c r="S76" s="8"/>
    </row>
    <row r="77" spans="1:19" s="9" customFormat="1" ht="32.25" customHeight="1">
      <c r="A77" s="51"/>
      <c r="B77" s="52"/>
      <c r="C77" s="12" t="s">
        <v>19</v>
      </c>
      <c r="D77" s="21">
        <f aca="true" t="shared" si="27" ref="D77:D139">E77+F77+G77+H77+I77+J77+M77+N77+O77+P77</f>
        <v>0</v>
      </c>
      <c r="E77" s="22">
        <f>SUM(F77:Q77)</f>
        <v>0</v>
      </c>
      <c r="F77" s="24">
        <v>0</v>
      </c>
      <c r="G77" s="24">
        <v>0</v>
      </c>
      <c r="H77" s="24">
        <v>0</v>
      </c>
      <c r="I77" s="24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8"/>
      <c r="R77" s="8"/>
      <c r="S77" s="8"/>
    </row>
    <row r="78" spans="1:19" s="9" customFormat="1" ht="13.5" customHeight="1">
      <c r="A78" s="51"/>
      <c r="B78" s="52"/>
      <c r="C78" s="12" t="s">
        <v>20</v>
      </c>
      <c r="D78" s="21"/>
      <c r="E78" s="22"/>
      <c r="F78" s="24"/>
      <c r="G78" s="24"/>
      <c r="H78" s="24"/>
      <c r="I78" s="24"/>
      <c r="J78" s="22"/>
      <c r="K78" s="22"/>
      <c r="L78" s="22"/>
      <c r="M78" s="22"/>
      <c r="N78" s="22"/>
      <c r="O78" s="22"/>
      <c r="P78" s="22"/>
      <c r="Q78" s="8"/>
      <c r="R78" s="8"/>
      <c r="S78" s="8"/>
    </row>
    <row r="79" spans="1:19" s="9" customFormat="1" ht="67.5" customHeight="1">
      <c r="A79" s="51"/>
      <c r="B79" s="52"/>
      <c r="C79" s="12" t="s">
        <v>25</v>
      </c>
      <c r="D79" s="21">
        <f t="shared" si="27"/>
        <v>0</v>
      </c>
      <c r="E79" s="22">
        <f aca="true" t="shared" si="28" ref="E79:E87">SUM(F79:Q79)</f>
        <v>0</v>
      </c>
      <c r="F79" s="24">
        <v>0</v>
      </c>
      <c r="G79" s="24">
        <v>0</v>
      </c>
      <c r="H79" s="24">
        <v>0</v>
      </c>
      <c r="I79" s="24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8"/>
      <c r="R79" s="8"/>
      <c r="S79" s="8"/>
    </row>
    <row r="80" spans="1:19" s="9" customFormat="1" ht="67.5" customHeight="1">
      <c r="A80" s="51"/>
      <c r="B80" s="52"/>
      <c r="C80" s="13" t="s">
        <v>26</v>
      </c>
      <c r="D80" s="21">
        <f t="shared" si="27"/>
        <v>0</v>
      </c>
      <c r="E80" s="22">
        <f t="shared" si="28"/>
        <v>0</v>
      </c>
      <c r="F80" s="24">
        <v>0</v>
      </c>
      <c r="G80" s="24">
        <v>0</v>
      </c>
      <c r="H80" s="24">
        <v>0</v>
      </c>
      <c r="I80" s="24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8"/>
      <c r="R80" s="8"/>
      <c r="S80" s="8"/>
    </row>
    <row r="81" spans="1:19" s="9" customFormat="1" ht="80.25" customHeight="1">
      <c r="A81" s="51"/>
      <c r="B81" s="52"/>
      <c r="C81" s="13" t="s">
        <v>27</v>
      </c>
      <c r="D81" s="21">
        <f t="shared" si="27"/>
        <v>0</v>
      </c>
      <c r="E81" s="22">
        <f t="shared" si="28"/>
        <v>0</v>
      </c>
      <c r="F81" s="24">
        <v>0</v>
      </c>
      <c r="G81" s="24">
        <v>0</v>
      </c>
      <c r="H81" s="24">
        <v>0</v>
      </c>
      <c r="I81" s="24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8"/>
      <c r="R81" s="8"/>
      <c r="S81" s="8"/>
    </row>
    <row r="82" spans="1:19" s="9" customFormat="1" ht="72" customHeight="1">
      <c r="A82" s="51"/>
      <c r="B82" s="52"/>
      <c r="C82" s="13" t="s">
        <v>28</v>
      </c>
      <c r="D82" s="21">
        <f t="shared" si="27"/>
        <v>0</v>
      </c>
      <c r="E82" s="22">
        <f t="shared" si="28"/>
        <v>0</v>
      </c>
      <c r="F82" s="24">
        <v>0</v>
      </c>
      <c r="G82" s="24">
        <v>0</v>
      </c>
      <c r="H82" s="24">
        <v>0</v>
      </c>
      <c r="I82" s="24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8"/>
      <c r="R82" s="8"/>
      <c r="S82" s="8"/>
    </row>
    <row r="83" spans="1:19" s="9" customFormat="1" ht="68.25" customHeight="1">
      <c r="A83" s="51"/>
      <c r="B83" s="52"/>
      <c r="C83" s="13" t="s">
        <v>29</v>
      </c>
      <c r="D83" s="21">
        <f t="shared" si="27"/>
        <v>0</v>
      </c>
      <c r="E83" s="22">
        <f t="shared" si="28"/>
        <v>0</v>
      </c>
      <c r="F83" s="24">
        <v>0</v>
      </c>
      <c r="G83" s="24">
        <v>0</v>
      </c>
      <c r="H83" s="24">
        <v>0</v>
      </c>
      <c r="I83" s="24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8"/>
      <c r="R83" s="8"/>
      <c r="S83" s="8"/>
    </row>
    <row r="84" spans="1:19" s="9" customFormat="1" ht="80.25" customHeight="1">
      <c r="A84" s="51"/>
      <c r="B84" s="52"/>
      <c r="C84" s="13" t="s">
        <v>30</v>
      </c>
      <c r="D84" s="21">
        <f t="shared" si="27"/>
        <v>0</v>
      </c>
      <c r="E84" s="22">
        <f t="shared" si="28"/>
        <v>0</v>
      </c>
      <c r="F84" s="24">
        <v>0</v>
      </c>
      <c r="G84" s="24">
        <v>0</v>
      </c>
      <c r="H84" s="24">
        <v>0</v>
      </c>
      <c r="I84" s="24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8"/>
      <c r="R84" s="8"/>
      <c r="S84" s="8"/>
    </row>
    <row r="85" spans="1:19" s="9" customFormat="1" ht="97.5" customHeight="1">
      <c r="A85" s="51"/>
      <c r="B85" s="52"/>
      <c r="C85" s="13" t="s">
        <v>31</v>
      </c>
      <c r="D85" s="21">
        <f t="shared" si="27"/>
        <v>0</v>
      </c>
      <c r="E85" s="22">
        <f t="shared" si="28"/>
        <v>0</v>
      </c>
      <c r="F85" s="24">
        <v>0</v>
      </c>
      <c r="G85" s="24">
        <v>0</v>
      </c>
      <c r="H85" s="24">
        <v>0</v>
      </c>
      <c r="I85" s="24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8"/>
      <c r="R85" s="8"/>
      <c r="S85" s="8"/>
    </row>
    <row r="86" spans="1:19" s="9" customFormat="1" ht="84.75" customHeight="1">
      <c r="A86" s="51"/>
      <c r="B86" s="52"/>
      <c r="C86" s="12" t="s">
        <v>32</v>
      </c>
      <c r="D86" s="21">
        <f t="shared" si="27"/>
        <v>0</v>
      </c>
      <c r="E86" s="22">
        <f t="shared" si="28"/>
        <v>0</v>
      </c>
      <c r="F86" s="24">
        <v>0</v>
      </c>
      <c r="G86" s="24">
        <v>0</v>
      </c>
      <c r="H86" s="24">
        <v>0</v>
      </c>
      <c r="I86" s="24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8"/>
      <c r="R86" s="8"/>
      <c r="S86" s="8"/>
    </row>
    <row r="87" spans="1:19" s="9" customFormat="1" ht="18.75" customHeight="1">
      <c r="A87" s="51"/>
      <c r="B87" s="52"/>
      <c r="C87" s="12" t="s">
        <v>21</v>
      </c>
      <c r="D87" s="21">
        <f t="shared" si="27"/>
        <v>0</v>
      </c>
      <c r="E87" s="22">
        <f t="shared" si="28"/>
        <v>0</v>
      </c>
      <c r="F87" s="24">
        <v>0</v>
      </c>
      <c r="G87" s="24">
        <v>0</v>
      </c>
      <c r="H87" s="24">
        <v>0</v>
      </c>
      <c r="I87" s="24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8"/>
      <c r="R87" s="8"/>
      <c r="S87" s="8"/>
    </row>
    <row r="88" spans="1:19" s="9" customFormat="1" ht="17.25" customHeight="1">
      <c r="A88" s="51"/>
      <c r="B88" s="52"/>
      <c r="C88" s="12" t="s">
        <v>22</v>
      </c>
      <c r="D88" s="21">
        <f t="shared" si="27"/>
        <v>190852</v>
      </c>
      <c r="E88" s="22">
        <f>E90</f>
        <v>96340</v>
      </c>
      <c r="F88" s="24">
        <v>10000</v>
      </c>
      <c r="G88" s="24">
        <v>9512</v>
      </c>
      <c r="H88" s="24">
        <v>35000</v>
      </c>
      <c r="I88" s="24">
        <v>10000</v>
      </c>
      <c r="J88" s="22">
        <f>J90</f>
        <v>15000</v>
      </c>
      <c r="K88" s="22">
        <f aca="true" t="shared" si="29" ref="K88:P88">K90</f>
        <v>0</v>
      </c>
      <c r="L88" s="22">
        <f t="shared" si="29"/>
        <v>15000</v>
      </c>
      <c r="M88" s="22">
        <f t="shared" si="29"/>
        <v>15000</v>
      </c>
      <c r="N88" s="22">
        <f t="shared" si="29"/>
        <v>0</v>
      </c>
      <c r="O88" s="22">
        <f t="shared" si="29"/>
        <v>0</v>
      </c>
      <c r="P88" s="22">
        <f t="shared" si="29"/>
        <v>0</v>
      </c>
      <c r="Q88" s="8"/>
      <c r="R88" s="8"/>
      <c r="S88" s="8"/>
    </row>
    <row r="89" spans="1:19" s="9" customFormat="1" ht="17.25" customHeight="1">
      <c r="A89" s="51"/>
      <c r="B89" s="52"/>
      <c r="C89" s="16" t="s">
        <v>2</v>
      </c>
      <c r="D89" s="21"/>
      <c r="E89" s="22"/>
      <c r="F89" s="24"/>
      <c r="G89" s="24"/>
      <c r="H89" s="24"/>
      <c r="I89" s="24"/>
      <c r="J89" s="22"/>
      <c r="K89" s="22"/>
      <c r="L89" s="22"/>
      <c r="M89" s="22"/>
      <c r="N89" s="22"/>
      <c r="O89" s="22"/>
      <c r="P89" s="22"/>
      <c r="Q89" s="8"/>
      <c r="R89" s="8"/>
      <c r="S89" s="8"/>
    </row>
    <row r="90" spans="1:19" s="9" customFormat="1" ht="45.75" customHeight="1">
      <c r="A90" s="51"/>
      <c r="B90" s="52"/>
      <c r="C90" s="17" t="s">
        <v>12</v>
      </c>
      <c r="D90" s="21">
        <f t="shared" si="27"/>
        <v>190852</v>
      </c>
      <c r="E90" s="22">
        <v>96340</v>
      </c>
      <c r="F90" s="24">
        <v>10000</v>
      </c>
      <c r="G90" s="24">
        <v>9512</v>
      </c>
      <c r="H90" s="24">
        <v>35000</v>
      </c>
      <c r="I90" s="24">
        <v>10000</v>
      </c>
      <c r="J90" s="22">
        <v>15000</v>
      </c>
      <c r="K90" s="22">
        <v>0</v>
      </c>
      <c r="L90" s="22">
        <f>J90</f>
        <v>15000</v>
      </c>
      <c r="M90" s="22">
        <v>15000</v>
      </c>
      <c r="N90" s="22">
        <v>0</v>
      </c>
      <c r="O90" s="22">
        <v>0</v>
      </c>
      <c r="P90" s="22">
        <v>0</v>
      </c>
      <c r="Q90" s="8"/>
      <c r="R90" s="8"/>
      <c r="S90" s="8"/>
    </row>
    <row r="91" spans="1:19" s="5" customFormat="1" ht="16.5" customHeight="1">
      <c r="A91" s="51" t="s">
        <v>7</v>
      </c>
      <c r="B91" s="52" t="s">
        <v>15</v>
      </c>
      <c r="C91" s="15" t="s">
        <v>1</v>
      </c>
      <c r="D91" s="21">
        <f t="shared" si="27"/>
        <v>388938.1</v>
      </c>
      <c r="E91" s="22">
        <f>E106</f>
        <v>274438.1</v>
      </c>
      <c r="F91" s="22">
        <f aca="true" t="shared" si="30" ref="F91:P91">F106</f>
        <v>67500</v>
      </c>
      <c r="G91" s="22">
        <f t="shared" si="30"/>
        <v>42000</v>
      </c>
      <c r="H91" s="22">
        <f t="shared" si="30"/>
        <v>0</v>
      </c>
      <c r="I91" s="22">
        <f t="shared" si="30"/>
        <v>5000</v>
      </c>
      <c r="J91" s="22">
        <f t="shared" si="30"/>
        <v>0</v>
      </c>
      <c r="K91" s="22">
        <f t="shared" si="30"/>
        <v>0</v>
      </c>
      <c r="L91" s="22">
        <f t="shared" si="30"/>
        <v>0</v>
      </c>
      <c r="M91" s="22">
        <f t="shared" si="30"/>
        <v>0</v>
      </c>
      <c r="N91" s="22">
        <f t="shared" si="30"/>
        <v>0</v>
      </c>
      <c r="O91" s="22">
        <f t="shared" si="30"/>
        <v>0</v>
      </c>
      <c r="P91" s="22">
        <f t="shared" si="30"/>
        <v>0</v>
      </c>
      <c r="Q91" s="4"/>
      <c r="R91" s="4"/>
      <c r="S91" s="4"/>
    </row>
    <row r="92" spans="1:19" s="5" customFormat="1" ht="30.75" customHeight="1">
      <c r="A92" s="51"/>
      <c r="B92" s="52"/>
      <c r="C92" s="12" t="s">
        <v>18</v>
      </c>
      <c r="D92" s="21"/>
      <c r="E92" s="22"/>
      <c r="F92" s="24"/>
      <c r="G92" s="24"/>
      <c r="H92" s="24"/>
      <c r="I92" s="24"/>
      <c r="J92" s="22"/>
      <c r="K92" s="22"/>
      <c r="L92" s="22"/>
      <c r="M92" s="22"/>
      <c r="N92" s="22"/>
      <c r="O92" s="22"/>
      <c r="P92" s="22"/>
      <c r="Q92" s="4"/>
      <c r="R92" s="4"/>
      <c r="S92" s="4"/>
    </row>
    <row r="93" spans="1:19" s="5" customFormat="1" ht="32.25" customHeight="1">
      <c r="A93" s="51"/>
      <c r="B93" s="52"/>
      <c r="C93" s="12" t="s">
        <v>19</v>
      </c>
      <c r="D93" s="21">
        <f t="shared" si="27"/>
        <v>383938.1</v>
      </c>
      <c r="E93" s="22">
        <f>E102</f>
        <v>274438.1</v>
      </c>
      <c r="F93" s="22">
        <f aca="true" t="shared" si="31" ref="F93:P93">F102</f>
        <v>67500</v>
      </c>
      <c r="G93" s="22">
        <f t="shared" si="31"/>
        <v>42000</v>
      </c>
      <c r="H93" s="22">
        <f t="shared" si="31"/>
        <v>0</v>
      </c>
      <c r="I93" s="22">
        <v>0</v>
      </c>
      <c r="J93" s="22">
        <f t="shared" si="31"/>
        <v>0</v>
      </c>
      <c r="K93" s="22">
        <f t="shared" si="31"/>
        <v>0</v>
      </c>
      <c r="L93" s="22">
        <f t="shared" si="31"/>
        <v>0</v>
      </c>
      <c r="M93" s="22">
        <f t="shared" si="31"/>
        <v>0</v>
      </c>
      <c r="N93" s="22">
        <f t="shared" si="31"/>
        <v>0</v>
      </c>
      <c r="O93" s="22">
        <f t="shared" si="31"/>
        <v>0</v>
      </c>
      <c r="P93" s="22">
        <f t="shared" si="31"/>
        <v>0</v>
      </c>
      <c r="Q93" s="4"/>
      <c r="R93" s="4"/>
      <c r="S93" s="4"/>
    </row>
    <row r="94" spans="1:19" s="5" customFormat="1" ht="15.75" customHeight="1">
      <c r="A94" s="51"/>
      <c r="B94" s="52"/>
      <c r="C94" s="12" t="s">
        <v>20</v>
      </c>
      <c r="D94" s="21"/>
      <c r="E94" s="22"/>
      <c r="F94" s="24"/>
      <c r="G94" s="24"/>
      <c r="H94" s="24"/>
      <c r="I94" s="24"/>
      <c r="J94" s="22"/>
      <c r="K94" s="22"/>
      <c r="L94" s="22"/>
      <c r="M94" s="22"/>
      <c r="N94" s="22"/>
      <c r="O94" s="22"/>
      <c r="P94" s="22"/>
      <c r="Q94" s="4"/>
      <c r="R94" s="4"/>
      <c r="S94" s="4"/>
    </row>
    <row r="95" spans="1:19" s="5" customFormat="1" ht="69" customHeight="1">
      <c r="A95" s="51"/>
      <c r="B95" s="52"/>
      <c r="C95" s="12" t="s">
        <v>25</v>
      </c>
      <c r="D95" s="21">
        <f t="shared" si="27"/>
        <v>0</v>
      </c>
      <c r="E95" s="22">
        <v>0</v>
      </c>
      <c r="F95" s="24">
        <v>0</v>
      </c>
      <c r="G95" s="24">
        <v>0</v>
      </c>
      <c r="H95" s="24">
        <v>0</v>
      </c>
      <c r="I95" s="24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4"/>
      <c r="R95" s="4"/>
      <c r="S95" s="4"/>
    </row>
    <row r="96" spans="1:19" s="5" customFormat="1" ht="72" customHeight="1">
      <c r="A96" s="51"/>
      <c r="B96" s="52"/>
      <c r="C96" s="13" t="s">
        <v>26</v>
      </c>
      <c r="D96" s="21">
        <f t="shared" si="27"/>
        <v>0</v>
      </c>
      <c r="E96" s="22">
        <v>0</v>
      </c>
      <c r="F96" s="24">
        <v>0</v>
      </c>
      <c r="G96" s="24">
        <v>0</v>
      </c>
      <c r="H96" s="24">
        <v>0</v>
      </c>
      <c r="I96" s="24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4"/>
      <c r="R96" s="4"/>
      <c r="S96" s="4"/>
    </row>
    <row r="97" spans="1:19" s="5" customFormat="1" ht="87" customHeight="1">
      <c r="A97" s="51"/>
      <c r="B97" s="52"/>
      <c r="C97" s="13" t="s">
        <v>27</v>
      </c>
      <c r="D97" s="21">
        <f t="shared" si="27"/>
        <v>0</v>
      </c>
      <c r="E97" s="22">
        <v>0</v>
      </c>
      <c r="F97" s="24">
        <v>0</v>
      </c>
      <c r="G97" s="24">
        <v>0</v>
      </c>
      <c r="H97" s="24">
        <v>0</v>
      </c>
      <c r="I97" s="24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4"/>
      <c r="R97" s="4"/>
      <c r="S97" s="4"/>
    </row>
    <row r="98" spans="1:19" s="5" customFormat="1" ht="67.5" customHeight="1">
      <c r="A98" s="51"/>
      <c r="B98" s="52"/>
      <c r="C98" s="13" t="s">
        <v>28</v>
      </c>
      <c r="D98" s="21">
        <f t="shared" si="27"/>
        <v>0</v>
      </c>
      <c r="E98" s="22">
        <v>0</v>
      </c>
      <c r="F98" s="24">
        <v>0</v>
      </c>
      <c r="G98" s="24">
        <v>0</v>
      </c>
      <c r="H98" s="24">
        <v>0</v>
      </c>
      <c r="I98" s="24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4"/>
      <c r="R98" s="4"/>
      <c r="S98" s="4"/>
    </row>
    <row r="99" spans="1:19" s="5" customFormat="1" ht="66" customHeight="1">
      <c r="A99" s="51"/>
      <c r="B99" s="52"/>
      <c r="C99" s="13" t="s">
        <v>29</v>
      </c>
      <c r="D99" s="21">
        <f t="shared" si="27"/>
        <v>0</v>
      </c>
      <c r="E99" s="22">
        <v>0</v>
      </c>
      <c r="F99" s="24">
        <v>0</v>
      </c>
      <c r="G99" s="24">
        <v>0</v>
      </c>
      <c r="H99" s="24">
        <v>0</v>
      </c>
      <c r="I99" s="24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4"/>
      <c r="R99" s="4"/>
      <c r="S99" s="4"/>
    </row>
    <row r="100" spans="1:19" s="5" customFormat="1" ht="87" customHeight="1">
      <c r="A100" s="51"/>
      <c r="B100" s="52"/>
      <c r="C100" s="13" t="s">
        <v>30</v>
      </c>
      <c r="D100" s="21">
        <f t="shared" si="27"/>
        <v>0</v>
      </c>
      <c r="E100" s="22">
        <v>0</v>
      </c>
      <c r="F100" s="24">
        <v>0</v>
      </c>
      <c r="G100" s="24">
        <v>0</v>
      </c>
      <c r="H100" s="24">
        <v>0</v>
      </c>
      <c r="I100" s="24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4"/>
      <c r="R100" s="4"/>
      <c r="S100" s="4"/>
    </row>
    <row r="101" spans="1:19" s="5" customFormat="1" ht="97.5" customHeight="1">
      <c r="A101" s="51"/>
      <c r="B101" s="52"/>
      <c r="C101" s="13" t="s">
        <v>31</v>
      </c>
      <c r="D101" s="21">
        <f t="shared" si="27"/>
        <v>0</v>
      </c>
      <c r="E101" s="22">
        <v>0</v>
      </c>
      <c r="F101" s="24">
        <v>0</v>
      </c>
      <c r="G101" s="24">
        <v>0</v>
      </c>
      <c r="H101" s="24">
        <v>0</v>
      </c>
      <c r="I101" s="24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4"/>
      <c r="R101" s="4"/>
      <c r="S101" s="4"/>
    </row>
    <row r="102" spans="1:19" s="5" customFormat="1" ht="81.75" customHeight="1">
      <c r="A102" s="51"/>
      <c r="B102" s="52"/>
      <c r="C102" s="12" t="s">
        <v>32</v>
      </c>
      <c r="D102" s="21">
        <f t="shared" si="27"/>
        <v>388938.1</v>
      </c>
      <c r="E102" s="22">
        <v>274438.1</v>
      </c>
      <c r="F102" s="24">
        <v>67500</v>
      </c>
      <c r="G102" s="24">
        <v>42000</v>
      </c>
      <c r="H102" s="24">
        <v>0</v>
      </c>
      <c r="I102" s="24">
        <v>5000</v>
      </c>
      <c r="J102" s="22">
        <v>0</v>
      </c>
      <c r="K102" s="22">
        <v>0</v>
      </c>
      <c r="L102" s="22">
        <f>J102</f>
        <v>0</v>
      </c>
      <c r="M102" s="22">
        <v>0</v>
      </c>
      <c r="N102" s="22">
        <v>0</v>
      </c>
      <c r="O102" s="22">
        <v>0</v>
      </c>
      <c r="P102" s="22">
        <v>0</v>
      </c>
      <c r="Q102" s="4"/>
      <c r="R102" s="4"/>
      <c r="S102" s="4"/>
    </row>
    <row r="103" spans="1:19" s="5" customFormat="1" ht="18" customHeight="1">
      <c r="A103" s="51"/>
      <c r="B103" s="52"/>
      <c r="C103" s="12" t="s">
        <v>21</v>
      </c>
      <c r="D103" s="21">
        <f t="shared" si="27"/>
        <v>0</v>
      </c>
      <c r="E103" s="22">
        <v>0</v>
      </c>
      <c r="F103" s="24">
        <v>0</v>
      </c>
      <c r="G103" s="24">
        <v>0</v>
      </c>
      <c r="H103" s="24">
        <v>0</v>
      </c>
      <c r="I103" s="24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4"/>
      <c r="R103" s="4"/>
      <c r="S103" s="4"/>
    </row>
    <row r="104" spans="1:19" s="5" customFormat="1" ht="15.75" customHeight="1">
      <c r="A104" s="51"/>
      <c r="B104" s="52"/>
      <c r="C104" s="12" t="s">
        <v>22</v>
      </c>
      <c r="D104" s="21">
        <f t="shared" si="27"/>
        <v>0</v>
      </c>
      <c r="E104" s="22">
        <v>0</v>
      </c>
      <c r="F104" s="24">
        <v>0</v>
      </c>
      <c r="G104" s="24">
        <v>0</v>
      </c>
      <c r="H104" s="24">
        <v>0</v>
      </c>
      <c r="I104" s="24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4"/>
      <c r="R104" s="4"/>
      <c r="S104" s="4"/>
    </row>
    <row r="105" spans="1:19" s="5" customFormat="1" ht="19.5" customHeight="1">
      <c r="A105" s="51"/>
      <c r="B105" s="52"/>
      <c r="C105" s="16" t="s">
        <v>2</v>
      </c>
      <c r="D105" s="21"/>
      <c r="E105" s="22"/>
      <c r="F105" s="24"/>
      <c r="G105" s="24"/>
      <c r="H105" s="24"/>
      <c r="I105" s="24"/>
      <c r="J105" s="22"/>
      <c r="K105" s="22"/>
      <c r="L105" s="22"/>
      <c r="M105" s="22"/>
      <c r="N105" s="22"/>
      <c r="O105" s="22"/>
      <c r="P105" s="22"/>
      <c r="Q105" s="4"/>
      <c r="R105" s="4"/>
      <c r="S105" s="4"/>
    </row>
    <row r="106" spans="1:19" s="5" customFormat="1" ht="44.25" customHeight="1">
      <c r="A106" s="51"/>
      <c r="B106" s="52"/>
      <c r="C106" s="17" t="s">
        <v>12</v>
      </c>
      <c r="D106" s="21">
        <f t="shared" si="27"/>
        <v>388938.1</v>
      </c>
      <c r="E106" s="22">
        <f>E102</f>
        <v>274438.1</v>
      </c>
      <c r="F106" s="22">
        <f aca="true" t="shared" si="32" ref="F106:P106">F102</f>
        <v>67500</v>
      </c>
      <c r="G106" s="22">
        <f t="shared" si="32"/>
        <v>42000</v>
      </c>
      <c r="H106" s="22">
        <f t="shared" si="32"/>
        <v>0</v>
      </c>
      <c r="I106" s="22">
        <f t="shared" si="32"/>
        <v>5000</v>
      </c>
      <c r="J106" s="22">
        <f t="shared" si="32"/>
        <v>0</v>
      </c>
      <c r="K106" s="22">
        <f t="shared" si="32"/>
        <v>0</v>
      </c>
      <c r="L106" s="22">
        <f t="shared" si="32"/>
        <v>0</v>
      </c>
      <c r="M106" s="22">
        <f t="shared" si="32"/>
        <v>0</v>
      </c>
      <c r="N106" s="22">
        <f t="shared" si="32"/>
        <v>0</v>
      </c>
      <c r="O106" s="22">
        <f t="shared" si="32"/>
        <v>0</v>
      </c>
      <c r="P106" s="22">
        <f t="shared" si="32"/>
        <v>0</v>
      </c>
      <c r="Q106" s="4"/>
      <c r="R106" s="4"/>
      <c r="S106" s="4"/>
    </row>
    <row r="107" spans="1:19" s="5" customFormat="1" ht="19.5" customHeight="1">
      <c r="A107" s="43" t="s">
        <v>42</v>
      </c>
      <c r="B107" s="46" t="s">
        <v>41</v>
      </c>
      <c r="C107" s="15" t="s">
        <v>1</v>
      </c>
      <c r="D107" s="21">
        <f t="shared" si="27"/>
        <v>10000</v>
      </c>
      <c r="E107" s="22">
        <v>0</v>
      </c>
      <c r="F107" s="29">
        <v>0</v>
      </c>
      <c r="G107" s="29">
        <v>0</v>
      </c>
      <c r="H107" s="24">
        <v>0</v>
      </c>
      <c r="I107" s="22">
        <f>I122</f>
        <v>10000</v>
      </c>
      <c r="J107" s="22">
        <f>J122</f>
        <v>0</v>
      </c>
      <c r="K107" s="22">
        <f>K122</f>
        <v>0</v>
      </c>
      <c r="L107" s="22">
        <f>L122</f>
        <v>0</v>
      </c>
      <c r="M107" s="22">
        <v>0</v>
      </c>
      <c r="N107" s="22">
        <v>0</v>
      </c>
      <c r="O107" s="22">
        <v>0</v>
      </c>
      <c r="P107" s="22">
        <v>0</v>
      </c>
      <c r="Q107" s="4"/>
      <c r="R107" s="4"/>
      <c r="S107" s="4"/>
    </row>
    <row r="108" spans="1:19" s="5" customFormat="1" ht="30" customHeight="1">
      <c r="A108" s="44"/>
      <c r="B108" s="47"/>
      <c r="C108" s="12" t="s">
        <v>18</v>
      </c>
      <c r="D108" s="21"/>
      <c r="E108" s="22"/>
      <c r="F108" s="24"/>
      <c r="G108" s="29"/>
      <c r="H108" s="24"/>
      <c r="I108" s="24"/>
      <c r="J108" s="22"/>
      <c r="K108" s="22"/>
      <c r="L108" s="22"/>
      <c r="M108" s="22"/>
      <c r="N108" s="22"/>
      <c r="O108" s="22"/>
      <c r="P108" s="22"/>
      <c r="Q108" s="4"/>
      <c r="R108" s="4"/>
      <c r="S108" s="4"/>
    </row>
    <row r="109" spans="1:19" s="5" customFormat="1" ht="33" customHeight="1">
      <c r="A109" s="44"/>
      <c r="B109" s="47"/>
      <c r="C109" s="12" t="s">
        <v>19</v>
      </c>
      <c r="D109" s="21">
        <f t="shared" si="27"/>
        <v>0</v>
      </c>
      <c r="E109" s="22">
        <v>0</v>
      </c>
      <c r="F109" s="24">
        <v>0</v>
      </c>
      <c r="G109" s="24">
        <v>0</v>
      </c>
      <c r="H109" s="24">
        <v>0</v>
      </c>
      <c r="I109" s="24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4"/>
      <c r="R109" s="4"/>
      <c r="S109" s="4"/>
    </row>
    <row r="110" spans="1:19" s="5" customFormat="1" ht="18" customHeight="1">
      <c r="A110" s="44"/>
      <c r="B110" s="47"/>
      <c r="C110" s="12" t="s">
        <v>20</v>
      </c>
      <c r="D110" s="21"/>
      <c r="E110" s="22"/>
      <c r="F110" s="24"/>
      <c r="G110" s="24"/>
      <c r="H110" s="24"/>
      <c r="I110" s="24"/>
      <c r="J110" s="22"/>
      <c r="K110" s="22"/>
      <c r="L110" s="22"/>
      <c r="M110" s="22"/>
      <c r="N110" s="22"/>
      <c r="O110" s="22"/>
      <c r="P110" s="22"/>
      <c r="Q110" s="4"/>
      <c r="R110" s="4"/>
      <c r="S110" s="4"/>
    </row>
    <row r="111" spans="1:19" s="5" customFormat="1" ht="72.75" customHeight="1">
      <c r="A111" s="44"/>
      <c r="B111" s="47"/>
      <c r="C111" s="12" t="s">
        <v>25</v>
      </c>
      <c r="D111" s="21">
        <f t="shared" si="27"/>
        <v>0</v>
      </c>
      <c r="E111" s="22">
        <v>0</v>
      </c>
      <c r="F111" s="24">
        <v>0</v>
      </c>
      <c r="G111" s="24">
        <v>0</v>
      </c>
      <c r="H111" s="24">
        <v>0</v>
      </c>
      <c r="I111" s="24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4"/>
      <c r="R111" s="4"/>
      <c r="S111" s="4"/>
    </row>
    <row r="112" spans="1:19" s="5" customFormat="1" ht="63.75" customHeight="1">
      <c r="A112" s="44"/>
      <c r="B112" s="47"/>
      <c r="C112" s="13" t="s">
        <v>26</v>
      </c>
      <c r="D112" s="21">
        <f t="shared" si="27"/>
        <v>0</v>
      </c>
      <c r="E112" s="22">
        <v>0</v>
      </c>
      <c r="F112" s="24">
        <v>0</v>
      </c>
      <c r="G112" s="24">
        <v>0</v>
      </c>
      <c r="H112" s="24">
        <v>0</v>
      </c>
      <c r="I112" s="24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4"/>
      <c r="R112" s="4"/>
      <c r="S112" s="4"/>
    </row>
    <row r="113" spans="1:19" s="5" customFormat="1" ht="77.25" customHeight="1">
      <c r="A113" s="44"/>
      <c r="B113" s="47"/>
      <c r="C113" s="13" t="s">
        <v>27</v>
      </c>
      <c r="D113" s="21">
        <f t="shared" si="27"/>
        <v>0</v>
      </c>
      <c r="E113" s="22">
        <v>0</v>
      </c>
      <c r="F113" s="24">
        <v>0</v>
      </c>
      <c r="G113" s="24">
        <v>0</v>
      </c>
      <c r="H113" s="24">
        <v>0</v>
      </c>
      <c r="I113" s="24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4"/>
      <c r="R113" s="4"/>
      <c r="S113" s="4"/>
    </row>
    <row r="114" spans="1:19" s="5" customFormat="1" ht="59.25" customHeight="1">
      <c r="A114" s="44"/>
      <c r="B114" s="47"/>
      <c r="C114" s="13" t="s">
        <v>28</v>
      </c>
      <c r="D114" s="21">
        <f t="shared" si="27"/>
        <v>0</v>
      </c>
      <c r="E114" s="22">
        <v>0</v>
      </c>
      <c r="F114" s="24">
        <v>0</v>
      </c>
      <c r="G114" s="24">
        <v>0</v>
      </c>
      <c r="H114" s="24">
        <v>0</v>
      </c>
      <c r="I114" s="24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4"/>
      <c r="R114" s="4"/>
      <c r="S114" s="4"/>
    </row>
    <row r="115" spans="1:19" s="5" customFormat="1" ht="75" customHeight="1">
      <c r="A115" s="44"/>
      <c r="B115" s="47"/>
      <c r="C115" s="13" t="s">
        <v>29</v>
      </c>
      <c r="D115" s="21">
        <f t="shared" si="27"/>
        <v>0</v>
      </c>
      <c r="E115" s="22">
        <v>0</v>
      </c>
      <c r="F115" s="24">
        <v>0</v>
      </c>
      <c r="G115" s="24">
        <v>0</v>
      </c>
      <c r="H115" s="24">
        <v>0</v>
      </c>
      <c r="I115" s="24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4"/>
      <c r="R115" s="4"/>
      <c r="S115" s="4"/>
    </row>
    <row r="116" spans="1:19" s="5" customFormat="1" ht="72" customHeight="1">
      <c r="A116" s="44"/>
      <c r="B116" s="47"/>
      <c r="C116" s="13" t="s">
        <v>30</v>
      </c>
      <c r="D116" s="21">
        <f t="shared" si="27"/>
        <v>0</v>
      </c>
      <c r="E116" s="22">
        <v>0</v>
      </c>
      <c r="F116" s="24">
        <v>0</v>
      </c>
      <c r="G116" s="24">
        <v>0</v>
      </c>
      <c r="H116" s="24">
        <v>0</v>
      </c>
      <c r="I116" s="24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4"/>
      <c r="R116" s="4"/>
      <c r="S116" s="4"/>
    </row>
    <row r="117" spans="1:19" s="5" customFormat="1" ht="89.25" customHeight="1">
      <c r="A117" s="44"/>
      <c r="B117" s="47"/>
      <c r="C117" s="13" t="s">
        <v>31</v>
      </c>
      <c r="D117" s="21">
        <f t="shared" si="27"/>
        <v>0</v>
      </c>
      <c r="E117" s="22">
        <v>0</v>
      </c>
      <c r="F117" s="24">
        <v>0</v>
      </c>
      <c r="G117" s="24">
        <v>0</v>
      </c>
      <c r="H117" s="24">
        <v>0</v>
      </c>
      <c r="I117" s="24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4"/>
      <c r="R117" s="4"/>
      <c r="S117" s="4"/>
    </row>
    <row r="118" spans="1:19" s="5" customFormat="1" ht="82.5" customHeight="1">
      <c r="A118" s="44"/>
      <c r="B118" s="47"/>
      <c r="C118" s="12" t="s">
        <v>32</v>
      </c>
      <c r="D118" s="21">
        <f t="shared" si="27"/>
        <v>0</v>
      </c>
      <c r="E118" s="22">
        <v>0</v>
      </c>
      <c r="F118" s="24">
        <v>0</v>
      </c>
      <c r="G118" s="24">
        <v>0</v>
      </c>
      <c r="H118" s="24">
        <v>0</v>
      </c>
      <c r="I118" s="24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4"/>
      <c r="R118" s="4"/>
      <c r="S118" s="4"/>
    </row>
    <row r="119" spans="1:19" s="5" customFormat="1" ht="19.5" customHeight="1">
      <c r="A119" s="44"/>
      <c r="B119" s="47"/>
      <c r="C119" s="12" t="s">
        <v>21</v>
      </c>
      <c r="D119" s="21">
        <f t="shared" si="27"/>
        <v>0</v>
      </c>
      <c r="E119" s="22">
        <v>0</v>
      </c>
      <c r="F119" s="24">
        <v>0</v>
      </c>
      <c r="G119" s="24">
        <v>0</v>
      </c>
      <c r="H119" s="24">
        <v>0</v>
      </c>
      <c r="I119" s="24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4"/>
      <c r="R119" s="4"/>
      <c r="S119" s="4"/>
    </row>
    <row r="120" spans="1:19" s="5" customFormat="1" ht="19.5" customHeight="1">
      <c r="A120" s="44"/>
      <c r="B120" s="47"/>
      <c r="C120" s="12" t="s">
        <v>22</v>
      </c>
      <c r="D120" s="21">
        <f t="shared" si="27"/>
        <v>10000</v>
      </c>
      <c r="E120" s="22">
        <v>0</v>
      </c>
      <c r="F120" s="24">
        <v>0</v>
      </c>
      <c r="G120" s="24">
        <v>0</v>
      </c>
      <c r="H120" s="24">
        <v>0</v>
      </c>
      <c r="I120" s="24">
        <v>10000</v>
      </c>
      <c r="J120" s="22">
        <v>0</v>
      </c>
      <c r="K120" s="22">
        <v>0</v>
      </c>
      <c r="L120" s="22">
        <f>J120</f>
        <v>0</v>
      </c>
      <c r="M120" s="22">
        <v>0</v>
      </c>
      <c r="N120" s="22">
        <v>0</v>
      </c>
      <c r="O120" s="22">
        <v>0</v>
      </c>
      <c r="P120" s="22">
        <v>0</v>
      </c>
      <c r="Q120" s="4"/>
      <c r="R120" s="4"/>
      <c r="S120" s="4"/>
    </row>
    <row r="121" spans="1:19" s="5" customFormat="1" ht="18" customHeight="1">
      <c r="A121" s="44"/>
      <c r="B121" s="47"/>
      <c r="C121" s="16" t="s">
        <v>2</v>
      </c>
      <c r="D121" s="21"/>
      <c r="E121" s="22"/>
      <c r="F121" s="29"/>
      <c r="G121" s="24"/>
      <c r="H121" s="24"/>
      <c r="I121" s="24"/>
      <c r="J121" s="22"/>
      <c r="K121" s="22"/>
      <c r="L121" s="22"/>
      <c r="M121" s="22"/>
      <c r="N121" s="22"/>
      <c r="O121" s="22"/>
      <c r="P121" s="22"/>
      <c r="Q121" s="4"/>
      <c r="R121" s="4"/>
      <c r="S121" s="4"/>
    </row>
    <row r="122" spans="1:19" s="5" customFormat="1" ht="44.25" customHeight="1">
      <c r="A122" s="45"/>
      <c r="B122" s="48"/>
      <c r="C122" s="17" t="s">
        <v>12</v>
      </c>
      <c r="D122" s="21">
        <f t="shared" si="27"/>
        <v>10000</v>
      </c>
      <c r="E122" s="22">
        <v>0</v>
      </c>
      <c r="F122" s="24">
        <v>0</v>
      </c>
      <c r="G122" s="24">
        <v>0</v>
      </c>
      <c r="H122" s="24">
        <v>0</v>
      </c>
      <c r="I122" s="24">
        <v>10000</v>
      </c>
      <c r="J122" s="22">
        <v>0</v>
      </c>
      <c r="K122" s="22">
        <v>0</v>
      </c>
      <c r="L122" s="22">
        <f>J122</f>
        <v>0</v>
      </c>
      <c r="M122" s="22">
        <v>0</v>
      </c>
      <c r="N122" s="22">
        <v>0</v>
      </c>
      <c r="O122" s="22">
        <v>0</v>
      </c>
      <c r="P122" s="22">
        <v>0</v>
      </c>
      <c r="Q122" s="4"/>
      <c r="R122" s="4"/>
      <c r="S122" s="4"/>
    </row>
    <row r="123" spans="1:19" s="5" customFormat="1" ht="15" customHeight="1">
      <c r="A123" s="53" t="s">
        <v>38</v>
      </c>
      <c r="B123" s="53" t="s">
        <v>16</v>
      </c>
      <c r="C123" s="12" t="s">
        <v>1</v>
      </c>
      <c r="D123" s="21">
        <f t="shared" si="27"/>
        <v>2104659.4</v>
      </c>
      <c r="E123" s="21">
        <f>E139+E155+E171</f>
        <v>192347</v>
      </c>
      <c r="F123" s="21">
        <f aca="true" t="shared" si="33" ref="F123:P123">F139+F155+F171</f>
        <v>188403</v>
      </c>
      <c r="G123" s="21">
        <f t="shared" si="33"/>
        <v>195019</v>
      </c>
      <c r="H123" s="21">
        <f t="shared" si="33"/>
        <v>201061.4</v>
      </c>
      <c r="I123" s="21">
        <f t="shared" si="33"/>
        <v>214771</v>
      </c>
      <c r="J123" s="21">
        <f t="shared" si="33"/>
        <v>211984</v>
      </c>
      <c r="K123" s="21">
        <f t="shared" si="33"/>
        <v>0</v>
      </c>
      <c r="L123" s="21">
        <f t="shared" si="33"/>
        <v>211984</v>
      </c>
      <c r="M123" s="21">
        <f t="shared" si="33"/>
        <v>221925</v>
      </c>
      <c r="N123" s="21">
        <f t="shared" si="33"/>
        <v>226383</v>
      </c>
      <c r="O123" s="21">
        <f t="shared" si="33"/>
        <v>226383</v>
      </c>
      <c r="P123" s="21">
        <f t="shared" si="33"/>
        <v>226383</v>
      </c>
      <c r="Q123" s="7"/>
      <c r="R123" s="4"/>
      <c r="S123" s="4"/>
    </row>
    <row r="124" spans="1:19" s="5" customFormat="1" ht="30" customHeight="1">
      <c r="A124" s="53"/>
      <c r="B124" s="53"/>
      <c r="C124" s="12" t="s">
        <v>18</v>
      </c>
      <c r="D124" s="21"/>
      <c r="E124" s="21"/>
      <c r="F124" s="31"/>
      <c r="G124" s="21"/>
      <c r="H124" s="24"/>
      <c r="I124" s="24"/>
      <c r="J124" s="21"/>
      <c r="K124" s="21"/>
      <c r="L124" s="21"/>
      <c r="M124" s="21"/>
      <c r="N124" s="21"/>
      <c r="O124" s="21"/>
      <c r="P124" s="21"/>
      <c r="Q124" s="7"/>
      <c r="R124" s="4"/>
      <c r="S124" s="4"/>
    </row>
    <row r="125" spans="1:19" s="5" customFormat="1" ht="32.25" customHeight="1">
      <c r="A125" s="53"/>
      <c r="B125" s="53"/>
      <c r="C125" s="12" t="s">
        <v>19</v>
      </c>
      <c r="D125" s="21">
        <f t="shared" si="27"/>
        <v>0</v>
      </c>
      <c r="E125" s="22">
        <v>0</v>
      </c>
      <c r="F125" s="25">
        <v>0</v>
      </c>
      <c r="G125" s="22">
        <v>0</v>
      </c>
      <c r="H125" s="24">
        <v>0</v>
      </c>
      <c r="I125" s="24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7"/>
      <c r="R125" s="4"/>
      <c r="S125" s="4"/>
    </row>
    <row r="126" spans="1:19" s="5" customFormat="1" ht="12.75" customHeight="1">
      <c r="A126" s="53"/>
      <c r="B126" s="53"/>
      <c r="C126" s="12" t="s">
        <v>20</v>
      </c>
      <c r="D126" s="21"/>
      <c r="E126" s="22"/>
      <c r="F126" s="25"/>
      <c r="G126" s="22"/>
      <c r="H126" s="24"/>
      <c r="I126" s="24"/>
      <c r="J126" s="22"/>
      <c r="K126" s="22"/>
      <c r="L126" s="22"/>
      <c r="M126" s="22"/>
      <c r="N126" s="22"/>
      <c r="O126" s="22"/>
      <c r="P126" s="22"/>
      <c r="Q126" s="7"/>
      <c r="R126" s="4"/>
      <c r="S126" s="4"/>
    </row>
    <row r="127" spans="1:19" s="5" customFormat="1" ht="71.25" customHeight="1">
      <c r="A127" s="53"/>
      <c r="B127" s="53"/>
      <c r="C127" s="12" t="s">
        <v>25</v>
      </c>
      <c r="D127" s="21">
        <f t="shared" si="27"/>
        <v>0</v>
      </c>
      <c r="E127" s="22">
        <v>0</v>
      </c>
      <c r="F127" s="25">
        <v>0</v>
      </c>
      <c r="G127" s="22">
        <v>0</v>
      </c>
      <c r="H127" s="24">
        <v>0</v>
      </c>
      <c r="I127" s="24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22">
        <v>0</v>
      </c>
      <c r="P127" s="22">
        <v>0</v>
      </c>
      <c r="Q127" s="7"/>
      <c r="R127" s="4"/>
      <c r="S127" s="4"/>
    </row>
    <row r="128" spans="1:19" s="5" customFormat="1" ht="72.75" customHeight="1">
      <c r="A128" s="53"/>
      <c r="B128" s="53"/>
      <c r="C128" s="13" t="s">
        <v>26</v>
      </c>
      <c r="D128" s="21">
        <f t="shared" si="27"/>
        <v>0</v>
      </c>
      <c r="E128" s="22">
        <v>0</v>
      </c>
      <c r="F128" s="25">
        <v>0</v>
      </c>
      <c r="G128" s="22">
        <v>0</v>
      </c>
      <c r="H128" s="24">
        <v>0</v>
      </c>
      <c r="I128" s="24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22">
        <v>0</v>
      </c>
      <c r="P128" s="22">
        <v>0</v>
      </c>
      <c r="Q128" s="7"/>
      <c r="R128" s="4"/>
      <c r="S128" s="4"/>
    </row>
    <row r="129" spans="1:19" s="5" customFormat="1" ht="89.25" customHeight="1">
      <c r="A129" s="53"/>
      <c r="B129" s="53"/>
      <c r="C129" s="13" t="s">
        <v>27</v>
      </c>
      <c r="D129" s="21">
        <f t="shared" si="27"/>
        <v>0</v>
      </c>
      <c r="E129" s="22">
        <v>0</v>
      </c>
      <c r="F129" s="25">
        <v>0</v>
      </c>
      <c r="G129" s="22">
        <v>0</v>
      </c>
      <c r="H129" s="24">
        <v>0</v>
      </c>
      <c r="I129" s="24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22">
        <v>0</v>
      </c>
      <c r="P129" s="22">
        <v>0</v>
      </c>
      <c r="Q129" s="7"/>
      <c r="R129" s="4"/>
      <c r="S129" s="4"/>
    </row>
    <row r="130" spans="1:19" s="5" customFormat="1" ht="67.5" customHeight="1">
      <c r="A130" s="53"/>
      <c r="B130" s="53"/>
      <c r="C130" s="13" t="s">
        <v>28</v>
      </c>
      <c r="D130" s="21">
        <f t="shared" si="27"/>
        <v>0</v>
      </c>
      <c r="E130" s="22">
        <v>0</v>
      </c>
      <c r="F130" s="25">
        <v>0</v>
      </c>
      <c r="G130" s="22">
        <v>0</v>
      </c>
      <c r="H130" s="24">
        <v>0</v>
      </c>
      <c r="I130" s="24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  <c r="Q130" s="7"/>
      <c r="R130" s="4"/>
      <c r="S130" s="4"/>
    </row>
    <row r="131" spans="1:19" s="5" customFormat="1" ht="75" customHeight="1">
      <c r="A131" s="53"/>
      <c r="B131" s="53"/>
      <c r="C131" s="13" t="s">
        <v>29</v>
      </c>
      <c r="D131" s="21">
        <f t="shared" si="27"/>
        <v>0</v>
      </c>
      <c r="E131" s="22">
        <v>0</v>
      </c>
      <c r="F131" s="25">
        <v>0</v>
      </c>
      <c r="G131" s="22">
        <v>0</v>
      </c>
      <c r="H131" s="24">
        <v>0</v>
      </c>
      <c r="I131" s="24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22">
        <v>0</v>
      </c>
      <c r="P131" s="22">
        <v>0</v>
      </c>
      <c r="Q131" s="7"/>
      <c r="R131" s="4"/>
      <c r="S131" s="4"/>
    </row>
    <row r="132" spans="1:19" s="5" customFormat="1" ht="93.75" customHeight="1">
      <c r="A132" s="53"/>
      <c r="B132" s="53"/>
      <c r="C132" s="13" t="s">
        <v>30</v>
      </c>
      <c r="D132" s="21">
        <f t="shared" si="27"/>
        <v>0</v>
      </c>
      <c r="E132" s="22">
        <v>0</v>
      </c>
      <c r="F132" s="25">
        <v>0</v>
      </c>
      <c r="G132" s="22">
        <v>0</v>
      </c>
      <c r="H132" s="24">
        <v>0</v>
      </c>
      <c r="I132" s="24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0</v>
      </c>
      <c r="O132" s="22">
        <v>0</v>
      </c>
      <c r="P132" s="22">
        <v>0</v>
      </c>
      <c r="Q132" s="7"/>
      <c r="R132" s="4"/>
      <c r="S132" s="4"/>
    </row>
    <row r="133" spans="1:19" s="5" customFormat="1" ht="92.25" customHeight="1">
      <c r="A133" s="53"/>
      <c r="B133" s="53"/>
      <c r="C133" s="13" t="s">
        <v>31</v>
      </c>
      <c r="D133" s="21">
        <f t="shared" si="27"/>
        <v>0</v>
      </c>
      <c r="E133" s="22">
        <v>0</v>
      </c>
      <c r="F133" s="25">
        <v>0</v>
      </c>
      <c r="G133" s="22">
        <v>0</v>
      </c>
      <c r="H133" s="24">
        <v>0</v>
      </c>
      <c r="I133" s="24">
        <v>0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22">
        <v>0</v>
      </c>
      <c r="P133" s="22">
        <v>0</v>
      </c>
      <c r="Q133" s="7"/>
      <c r="R133" s="4"/>
      <c r="S133" s="4"/>
    </row>
    <row r="134" spans="1:19" s="5" customFormat="1" ht="71.25" customHeight="1">
      <c r="A134" s="53"/>
      <c r="B134" s="53"/>
      <c r="C134" s="12" t="s">
        <v>32</v>
      </c>
      <c r="D134" s="21">
        <f t="shared" si="27"/>
        <v>0</v>
      </c>
      <c r="E134" s="22">
        <v>0</v>
      </c>
      <c r="F134" s="25">
        <v>0</v>
      </c>
      <c r="G134" s="22">
        <v>0</v>
      </c>
      <c r="H134" s="24">
        <v>0</v>
      </c>
      <c r="I134" s="24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7"/>
      <c r="R134" s="4"/>
      <c r="S134" s="4"/>
    </row>
    <row r="135" spans="1:19" s="5" customFormat="1" ht="18" customHeight="1">
      <c r="A135" s="53"/>
      <c r="B135" s="53"/>
      <c r="C135" s="12" t="s">
        <v>21</v>
      </c>
      <c r="D135" s="21">
        <f t="shared" si="27"/>
        <v>0</v>
      </c>
      <c r="E135" s="22">
        <v>0</v>
      </c>
      <c r="F135" s="25">
        <v>0</v>
      </c>
      <c r="G135" s="22">
        <v>0</v>
      </c>
      <c r="H135" s="24">
        <v>0</v>
      </c>
      <c r="I135" s="24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  <c r="Q135" s="7"/>
      <c r="R135" s="4"/>
      <c r="S135" s="4"/>
    </row>
    <row r="136" spans="1:19" s="5" customFormat="1" ht="15.75" customHeight="1">
      <c r="A136" s="53"/>
      <c r="B136" s="53"/>
      <c r="C136" s="12" t="s">
        <v>22</v>
      </c>
      <c r="D136" s="21">
        <f t="shared" si="27"/>
        <v>2104659.4</v>
      </c>
      <c r="E136" s="22">
        <f>E138</f>
        <v>192347</v>
      </c>
      <c r="F136" s="25">
        <f>F138</f>
        <v>188403</v>
      </c>
      <c r="G136" s="22">
        <f>G138</f>
        <v>195019</v>
      </c>
      <c r="H136" s="24">
        <v>201061.4</v>
      </c>
      <c r="I136" s="22">
        <f aca="true" t="shared" si="34" ref="I136:P136">I138</f>
        <v>214771</v>
      </c>
      <c r="J136" s="22">
        <f t="shared" si="34"/>
        <v>211984</v>
      </c>
      <c r="K136" s="22">
        <f t="shared" si="34"/>
        <v>0</v>
      </c>
      <c r="L136" s="22">
        <f t="shared" si="34"/>
        <v>211984</v>
      </c>
      <c r="M136" s="22">
        <f t="shared" si="34"/>
        <v>221925</v>
      </c>
      <c r="N136" s="22">
        <f t="shared" si="34"/>
        <v>226383</v>
      </c>
      <c r="O136" s="22">
        <f t="shared" si="34"/>
        <v>226383</v>
      </c>
      <c r="P136" s="22">
        <f t="shared" si="34"/>
        <v>226383</v>
      </c>
      <c r="Q136" s="7"/>
      <c r="R136" s="4"/>
      <c r="S136" s="4"/>
    </row>
    <row r="137" spans="1:19" s="5" customFormat="1" ht="17.25" customHeight="1">
      <c r="A137" s="53"/>
      <c r="B137" s="53"/>
      <c r="C137" s="16" t="s">
        <v>2</v>
      </c>
      <c r="D137" s="21"/>
      <c r="E137" s="22"/>
      <c r="F137" s="25"/>
      <c r="G137" s="22"/>
      <c r="H137" s="24"/>
      <c r="I137" s="24"/>
      <c r="J137" s="22"/>
      <c r="K137" s="22"/>
      <c r="L137" s="22"/>
      <c r="M137" s="22"/>
      <c r="N137" s="22"/>
      <c r="O137" s="22"/>
      <c r="P137" s="22"/>
      <c r="Q137" s="4"/>
      <c r="R137" s="4"/>
      <c r="S137" s="4"/>
    </row>
    <row r="138" spans="1:19" s="5" customFormat="1" ht="45" customHeight="1">
      <c r="A138" s="53"/>
      <c r="B138" s="53"/>
      <c r="C138" s="17" t="s">
        <v>12</v>
      </c>
      <c r="D138" s="21">
        <f t="shared" si="27"/>
        <v>2104659.4</v>
      </c>
      <c r="E138" s="22">
        <f>E154+E170+E186</f>
        <v>192347</v>
      </c>
      <c r="F138" s="25">
        <f>F154+F170+F186</f>
        <v>188403</v>
      </c>
      <c r="G138" s="22">
        <f>G154+G170+G186</f>
        <v>195019</v>
      </c>
      <c r="H138" s="24">
        <v>201061.4</v>
      </c>
      <c r="I138" s="22">
        <f aca="true" t="shared" si="35" ref="I138:P138">I154+I170+I186</f>
        <v>214771</v>
      </c>
      <c r="J138" s="22">
        <f t="shared" si="35"/>
        <v>211984</v>
      </c>
      <c r="K138" s="22">
        <f t="shared" si="35"/>
        <v>0</v>
      </c>
      <c r="L138" s="22">
        <f t="shared" si="35"/>
        <v>211984</v>
      </c>
      <c r="M138" s="22">
        <f t="shared" si="35"/>
        <v>221925</v>
      </c>
      <c r="N138" s="22">
        <f t="shared" si="35"/>
        <v>226383</v>
      </c>
      <c r="O138" s="22">
        <f t="shared" si="35"/>
        <v>226383</v>
      </c>
      <c r="P138" s="22">
        <f t="shared" si="35"/>
        <v>226383</v>
      </c>
      <c r="Q138" s="4"/>
      <c r="R138" s="4"/>
      <c r="S138" s="4"/>
    </row>
    <row r="139" spans="1:19" s="5" customFormat="1" ht="16.5" customHeight="1">
      <c r="A139" s="51" t="s">
        <v>8</v>
      </c>
      <c r="B139" s="52" t="s">
        <v>3</v>
      </c>
      <c r="C139" s="20" t="s">
        <v>1</v>
      </c>
      <c r="D139" s="21">
        <f t="shared" si="27"/>
        <v>990987</v>
      </c>
      <c r="E139" s="22">
        <f>E152</f>
        <v>96412</v>
      </c>
      <c r="F139" s="22">
        <f aca="true" t="shared" si="36" ref="F139:P139">F152</f>
        <v>86865</v>
      </c>
      <c r="G139" s="22">
        <f t="shared" si="36"/>
        <v>90447</v>
      </c>
      <c r="H139" s="22">
        <f t="shared" si="36"/>
        <v>95218</v>
      </c>
      <c r="I139" s="22">
        <f t="shared" si="36"/>
        <v>104949</v>
      </c>
      <c r="J139" s="22">
        <f t="shared" si="36"/>
        <v>100830</v>
      </c>
      <c r="K139" s="22">
        <f t="shared" si="36"/>
        <v>0</v>
      </c>
      <c r="L139" s="22">
        <f t="shared" si="36"/>
        <v>100830</v>
      </c>
      <c r="M139" s="22">
        <f t="shared" si="36"/>
        <v>103933</v>
      </c>
      <c r="N139" s="22">
        <f t="shared" si="36"/>
        <v>104111</v>
      </c>
      <c r="O139" s="22">
        <f t="shared" si="36"/>
        <v>104111</v>
      </c>
      <c r="P139" s="22">
        <f t="shared" si="36"/>
        <v>104111</v>
      </c>
      <c r="Q139" s="4"/>
      <c r="R139" s="4"/>
      <c r="S139" s="4"/>
    </row>
    <row r="140" spans="1:19" s="5" customFormat="1" ht="35.25" customHeight="1">
      <c r="A140" s="51"/>
      <c r="B140" s="52"/>
      <c r="C140" s="12" t="s">
        <v>18</v>
      </c>
      <c r="D140" s="21"/>
      <c r="E140" s="22"/>
      <c r="F140" s="25"/>
      <c r="G140" s="22"/>
      <c r="H140" s="24"/>
      <c r="I140" s="24"/>
      <c r="J140" s="22"/>
      <c r="K140" s="22"/>
      <c r="L140" s="22"/>
      <c r="M140" s="22"/>
      <c r="N140" s="22"/>
      <c r="O140" s="22"/>
      <c r="P140" s="22"/>
      <c r="Q140" s="4"/>
      <c r="R140" s="4"/>
      <c r="S140" s="4"/>
    </row>
    <row r="141" spans="1:19" s="5" customFormat="1" ht="30" customHeight="1">
      <c r="A141" s="51"/>
      <c r="B141" s="52"/>
      <c r="C141" s="12" t="s">
        <v>19</v>
      </c>
      <c r="D141" s="21">
        <f aca="true" t="shared" si="37" ref="D141:D186">E141+F141+G141+H141+I141+J141+M141+N141+O141+P141</f>
        <v>0</v>
      </c>
      <c r="E141" s="22">
        <v>0</v>
      </c>
      <c r="F141" s="25">
        <v>0</v>
      </c>
      <c r="G141" s="22">
        <v>0</v>
      </c>
      <c r="H141" s="24">
        <v>0</v>
      </c>
      <c r="I141" s="24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4"/>
      <c r="R141" s="4"/>
      <c r="S141" s="4"/>
    </row>
    <row r="142" spans="1:19" s="5" customFormat="1" ht="15.75" customHeight="1">
      <c r="A142" s="51"/>
      <c r="B142" s="52"/>
      <c r="C142" s="12" t="s">
        <v>20</v>
      </c>
      <c r="D142" s="21"/>
      <c r="E142" s="22"/>
      <c r="F142" s="25"/>
      <c r="G142" s="22"/>
      <c r="H142" s="24"/>
      <c r="I142" s="24"/>
      <c r="J142" s="22"/>
      <c r="K142" s="22"/>
      <c r="L142" s="22"/>
      <c r="M142" s="22"/>
      <c r="N142" s="22"/>
      <c r="O142" s="22"/>
      <c r="P142" s="22"/>
      <c r="Q142" s="4"/>
      <c r="R142" s="4"/>
      <c r="S142" s="4"/>
    </row>
    <row r="143" spans="1:19" s="5" customFormat="1" ht="66" customHeight="1">
      <c r="A143" s="51"/>
      <c r="B143" s="52"/>
      <c r="C143" s="12" t="s">
        <v>25</v>
      </c>
      <c r="D143" s="21">
        <f t="shared" si="37"/>
        <v>0</v>
      </c>
      <c r="E143" s="22">
        <v>0</v>
      </c>
      <c r="F143" s="25">
        <v>0</v>
      </c>
      <c r="G143" s="22">
        <v>0</v>
      </c>
      <c r="H143" s="24">
        <v>0</v>
      </c>
      <c r="I143" s="24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0</v>
      </c>
      <c r="Q143" s="4"/>
      <c r="R143" s="4"/>
      <c r="S143" s="4"/>
    </row>
    <row r="144" spans="1:19" s="5" customFormat="1" ht="71.25" customHeight="1">
      <c r="A144" s="51"/>
      <c r="B144" s="52"/>
      <c r="C144" s="13" t="s">
        <v>26</v>
      </c>
      <c r="D144" s="21">
        <f t="shared" si="37"/>
        <v>0</v>
      </c>
      <c r="E144" s="22">
        <v>0</v>
      </c>
      <c r="F144" s="25">
        <v>0</v>
      </c>
      <c r="G144" s="22">
        <v>0</v>
      </c>
      <c r="H144" s="24">
        <v>0</v>
      </c>
      <c r="I144" s="24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2">
        <v>0</v>
      </c>
      <c r="P144" s="22">
        <v>0</v>
      </c>
      <c r="Q144" s="4"/>
      <c r="R144" s="4"/>
      <c r="S144" s="4"/>
    </row>
    <row r="145" spans="1:19" s="5" customFormat="1" ht="86.25" customHeight="1">
      <c r="A145" s="51"/>
      <c r="B145" s="52"/>
      <c r="C145" s="13" t="s">
        <v>27</v>
      </c>
      <c r="D145" s="21">
        <f t="shared" si="37"/>
        <v>0</v>
      </c>
      <c r="E145" s="22">
        <v>0</v>
      </c>
      <c r="F145" s="25">
        <v>0</v>
      </c>
      <c r="G145" s="22">
        <v>0</v>
      </c>
      <c r="H145" s="24">
        <v>0</v>
      </c>
      <c r="I145" s="24">
        <v>0</v>
      </c>
      <c r="J145" s="22">
        <v>0</v>
      </c>
      <c r="K145" s="22">
        <v>0</v>
      </c>
      <c r="L145" s="22">
        <v>0</v>
      </c>
      <c r="M145" s="22">
        <v>0</v>
      </c>
      <c r="N145" s="22">
        <v>0</v>
      </c>
      <c r="O145" s="22">
        <v>0</v>
      </c>
      <c r="P145" s="22">
        <v>0</v>
      </c>
      <c r="Q145" s="4"/>
      <c r="R145" s="4"/>
      <c r="S145" s="4"/>
    </row>
    <row r="146" spans="1:19" s="5" customFormat="1" ht="66" customHeight="1">
      <c r="A146" s="51"/>
      <c r="B146" s="52"/>
      <c r="C146" s="13" t="s">
        <v>28</v>
      </c>
      <c r="D146" s="21">
        <f t="shared" si="37"/>
        <v>0</v>
      </c>
      <c r="E146" s="22">
        <v>0</v>
      </c>
      <c r="F146" s="25">
        <v>0</v>
      </c>
      <c r="G146" s="22">
        <v>0</v>
      </c>
      <c r="H146" s="24">
        <v>0</v>
      </c>
      <c r="I146" s="24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4"/>
      <c r="R146" s="4"/>
      <c r="S146" s="4"/>
    </row>
    <row r="147" spans="1:19" s="5" customFormat="1" ht="68.25" customHeight="1">
      <c r="A147" s="51"/>
      <c r="B147" s="52"/>
      <c r="C147" s="13" t="s">
        <v>29</v>
      </c>
      <c r="D147" s="21">
        <f t="shared" si="37"/>
        <v>0</v>
      </c>
      <c r="E147" s="22">
        <v>0</v>
      </c>
      <c r="F147" s="25">
        <v>0</v>
      </c>
      <c r="G147" s="22">
        <v>0</v>
      </c>
      <c r="H147" s="24">
        <v>0</v>
      </c>
      <c r="I147" s="24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22">
        <v>0</v>
      </c>
      <c r="P147" s="22">
        <v>0</v>
      </c>
      <c r="Q147" s="4"/>
      <c r="R147" s="4"/>
      <c r="S147" s="4"/>
    </row>
    <row r="148" spans="1:19" s="5" customFormat="1" ht="86.25" customHeight="1">
      <c r="A148" s="51"/>
      <c r="B148" s="52"/>
      <c r="C148" s="13" t="s">
        <v>30</v>
      </c>
      <c r="D148" s="21">
        <f t="shared" si="37"/>
        <v>0</v>
      </c>
      <c r="E148" s="22">
        <v>0</v>
      </c>
      <c r="F148" s="25">
        <v>0</v>
      </c>
      <c r="G148" s="22">
        <v>0</v>
      </c>
      <c r="H148" s="24">
        <v>0</v>
      </c>
      <c r="I148" s="24">
        <v>0</v>
      </c>
      <c r="J148" s="22">
        <v>0</v>
      </c>
      <c r="K148" s="22">
        <v>0</v>
      </c>
      <c r="L148" s="22">
        <v>0</v>
      </c>
      <c r="M148" s="22">
        <v>0</v>
      </c>
      <c r="N148" s="22">
        <v>0</v>
      </c>
      <c r="O148" s="22">
        <v>0</v>
      </c>
      <c r="P148" s="22">
        <v>0</v>
      </c>
      <c r="Q148" s="4"/>
      <c r="R148" s="4"/>
      <c r="S148" s="4"/>
    </row>
    <row r="149" spans="1:19" s="5" customFormat="1" ht="102" customHeight="1">
      <c r="A149" s="51"/>
      <c r="B149" s="52"/>
      <c r="C149" s="13" t="s">
        <v>31</v>
      </c>
      <c r="D149" s="21">
        <f t="shared" si="37"/>
        <v>0</v>
      </c>
      <c r="E149" s="22">
        <v>0</v>
      </c>
      <c r="F149" s="25">
        <v>0</v>
      </c>
      <c r="G149" s="22">
        <v>0</v>
      </c>
      <c r="H149" s="24">
        <v>0</v>
      </c>
      <c r="I149" s="24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4"/>
      <c r="R149" s="4"/>
      <c r="S149" s="4"/>
    </row>
    <row r="150" spans="1:19" s="5" customFormat="1" ht="84" customHeight="1">
      <c r="A150" s="51"/>
      <c r="B150" s="52"/>
      <c r="C150" s="12" t="s">
        <v>32</v>
      </c>
      <c r="D150" s="21">
        <f t="shared" si="37"/>
        <v>0</v>
      </c>
      <c r="E150" s="22">
        <v>0</v>
      </c>
      <c r="F150" s="25">
        <v>0</v>
      </c>
      <c r="G150" s="22">
        <v>0</v>
      </c>
      <c r="H150" s="24">
        <v>0</v>
      </c>
      <c r="I150" s="24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  <c r="Q150" s="4"/>
      <c r="R150" s="4"/>
      <c r="S150" s="4"/>
    </row>
    <row r="151" spans="1:19" s="5" customFormat="1" ht="18.75" customHeight="1">
      <c r="A151" s="51"/>
      <c r="B151" s="52"/>
      <c r="C151" s="12" t="s">
        <v>21</v>
      </c>
      <c r="D151" s="21">
        <f t="shared" si="37"/>
        <v>0</v>
      </c>
      <c r="E151" s="22">
        <v>0</v>
      </c>
      <c r="F151" s="25">
        <v>0</v>
      </c>
      <c r="G151" s="22">
        <v>0</v>
      </c>
      <c r="H151" s="24">
        <v>0</v>
      </c>
      <c r="I151" s="24"/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4"/>
      <c r="R151" s="4"/>
      <c r="S151" s="4"/>
    </row>
    <row r="152" spans="1:19" s="5" customFormat="1" ht="18" customHeight="1">
      <c r="A152" s="51"/>
      <c r="B152" s="52"/>
      <c r="C152" s="12" t="s">
        <v>22</v>
      </c>
      <c r="D152" s="21">
        <f t="shared" si="37"/>
        <v>990987</v>
      </c>
      <c r="E152" s="22">
        <v>96412</v>
      </c>
      <c r="F152" s="25">
        <v>86865</v>
      </c>
      <c r="G152" s="22">
        <v>90447</v>
      </c>
      <c r="H152" s="24">
        <v>95218</v>
      </c>
      <c r="I152" s="24">
        <f>I154</f>
        <v>104949</v>
      </c>
      <c r="J152" s="22">
        <v>100830</v>
      </c>
      <c r="K152" s="22">
        <v>0</v>
      </c>
      <c r="L152" s="22">
        <f>J152</f>
        <v>100830</v>
      </c>
      <c r="M152" s="22">
        <v>103933</v>
      </c>
      <c r="N152" s="22">
        <v>104111</v>
      </c>
      <c r="O152" s="22">
        <v>104111</v>
      </c>
      <c r="P152" s="22">
        <v>104111</v>
      </c>
      <c r="Q152" s="4"/>
      <c r="R152" s="4"/>
      <c r="S152" s="4"/>
    </row>
    <row r="153" spans="1:19" s="5" customFormat="1" ht="21" customHeight="1">
      <c r="A153" s="51"/>
      <c r="B153" s="52"/>
      <c r="C153" s="16" t="s">
        <v>2</v>
      </c>
      <c r="D153" s="21"/>
      <c r="E153" s="22"/>
      <c r="F153" s="25"/>
      <c r="G153" s="22"/>
      <c r="H153" s="24"/>
      <c r="I153" s="24"/>
      <c r="J153" s="22"/>
      <c r="K153" s="22"/>
      <c r="L153" s="22"/>
      <c r="M153" s="22"/>
      <c r="N153" s="22"/>
      <c r="O153" s="22"/>
      <c r="P153" s="22"/>
      <c r="Q153" s="4"/>
      <c r="R153" s="4"/>
      <c r="S153" s="4"/>
    </row>
    <row r="154" spans="1:19" s="5" customFormat="1" ht="49.5" customHeight="1">
      <c r="A154" s="51"/>
      <c r="B154" s="52"/>
      <c r="C154" s="17" t="s">
        <v>12</v>
      </c>
      <c r="D154" s="21">
        <f t="shared" si="37"/>
        <v>990987</v>
      </c>
      <c r="E154" s="22">
        <f>E152</f>
        <v>96412</v>
      </c>
      <c r="F154" s="22">
        <f aca="true" t="shared" si="38" ref="F154:P154">F152</f>
        <v>86865</v>
      </c>
      <c r="G154" s="22">
        <f t="shared" si="38"/>
        <v>90447</v>
      </c>
      <c r="H154" s="22">
        <f t="shared" si="38"/>
        <v>95218</v>
      </c>
      <c r="I154" s="22">
        <v>104949</v>
      </c>
      <c r="J154" s="22">
        <f t="shared" si="38"/>
        <v>100830</v>
      </c>
      <c r="K154" s="22">
        <f t="shared" si="38"/>
        <v>0</v>
      </c>
      <c r="L154" s="22">
        <f t="shared" si="38"/>
        <v>100830</v>
      </c>
      <c r="M154" s="22">
        <f t="shared" si="38"/>
        <v>103933</v>
      </c>
      <c r="N154" s="22">
        <f t="shared" si="38"/>
        <v>104111</v>
      </c>
      <c r="O154" s="22">
        <f t="shared" si="38"/>
        <v>104111</v>
      </c>
      <c r="P154" s="22">
        <f t="shared" si="38"/>
        <v>104111</v>
      </c>
      <c r="Q154" s="4"/>
      <c r="R154" s="4"/>
      <c r="S154" s="4"/>
    </row>
    <row r="155" spans="1:19" s="5" customFormat="1" ht="14.25" customHeight="1">
      <c r="A155" s="51" t="s">
        <v>9</v>
      </c>
      <c r="B155" s="52" t="s">
        <v>34</v>
      </c>
      <c r="C155" s="20" t="s">
        <v>1</v>
      </c>
      <c r="D155" s="21">
        <f t="shared" si="37"/>
        <v>200</v>
      </c>
      <c r="E155" s="22">
        <v>200</v>
      </c>
      <c r="F155" s="25">
        <v>0</v>
      </c>
      <c r="G155" s="22">
        <v>0</v>
      </c>
      <c r="H155" s="24">
        <v>0</v>
      </c>
      <c r="I155" s="24">
        <v>0</v>
      </c>
      <c r="J155" s="22">
        <f>SUM(M155:AA155)</f>
        <v>0</v>
      </c>
      <c r="K155" s="22">
        <f>SUM(N155:AB155)</f>
        <v>0</v>
      </c>
      <c r="L155" s="22">
        <f>SUM(O155:AC155)</f>
        <v>0</v>
      </c>
      <c r="M155" s="22">
        <f>SUM(P155:AD155)</f>
        <v>0</v>
      </c>
      <c r="N155" s="22">
        <f>SUM(Q155:AE155)</f>
        <v>0</v>
      </c>
      <c r="O155" s="22">
        <f>SUM(Q155:AF155)</f>
        <v>0</v>
      </c>
      <c r="P155" s="22">
        <f>SUM(R155:AG155)</f>
        <v>0</v>
      </c>
      <c r="Q155" s="4"/>
      <c r="R155" s="4"/>
      <c r="S155" s="4"/>
    </row>
    <row r="156" spans="1:19" s="5" customFormat="1" ht="30.75" customHeight="1">
      <c r="A156" s="51"/>
      <c r="B156" s="52"/>
      <c r="C156" s="12" t="s">
        <v>18</v>
      </c>
      <c r="D156" s="21"/>
      <c r="E156" s="22"/>
      <c r="F156" s="25"/>
      <c r="G156" s="22"/>
      <c r="H156" s="24"/>
      <c r="I156" s="24"/>
      <c r="J156" s="22"/>
      <c r="K156" s="22"/>
      <c r="L156" s="22"/>
      <c r="M156" s="22"/>
      <c r="N156" s="22"/>
      <c r="O156" s="22"/>
      <c r="P156" s="22"/>
      <c r="Q156" s="4"/>
      <c r="R156" s="4"/>
      <c r="S156" s="4"/>
    </row>
    <row r="157" spans="1:19" s="5" customFormat="1" ht="32.25" customHeight="1">
      <c r="A157" s="51"/>
      <c r="B157" s="52"/>
      <c r="C157" s="12" t="s">
        <v>19</v>
      </c>
      <c r="D157" s="21">
        <f t="shared" si="37"/>
        <v>0</v>
      </c>
      <c r="E157" s="22">
        <f>SUM(F157:Q157)</f>
        <v>0</v>
      </c>
      <c r="F157" s="25">
        <f>SUM(G157:P157)</f>
        <v>0</v>
      </c>
      <c r="G157" s="22">
        <f>SUM(H157:O157)</f>
        <v>0</v>
      </c>
      <c r="H157" s="24">
        <v>0</v>
      </c>
      <c r="I157" s="24">
        <v>0</v>
      </c>
      <c r="J157" s="22">
        <f>SUM(M157:AA157)</f>
        <v>0</v>
      </c>
      <c r="K157" s="22">
        <f>SUM(N157:AB157)</f>
        <v>0</v>
      </c>
      <c r="L157" s="22">
        <f>SUM(O157:AC157)</f>
        <v>0</v>
      </c>
      <c r="M157" s="22">
        <f>SUM(P157:AD157)</f>
        <v>0</v>
      </c>
      <c r="N157" s="22">
        <f>SUM(Q157:AE157)</f>
        <v>0</v>
      </c>
      <c r="O157" s="22">
        <f>SUM(Q157:AF157)</f>
        <v>0</v>
      </c>
      <c r="P157" s="22">
        <f>SUM(R157:AG157)</f>
        <v>0</v>
      </c>
      <c r="Q157" s="4"/>
      <c r="R157" s="4"/>
      <c r="S157" s="4"/>
    </row>
    <row r="158" spans="1:19" s="5" customFormat="1" ht="15" customHeight="1">
      <c r="A158" s="51"/>
      <c r="B158" s="52"/>
      <c r="C158" s="12" t="s">
        <v>20</v>
      </c>
      <c r="D158" s="21"/>
      <c r="E158" s="22"/>
      <c r="F158" s="25"/>
      <c r="G158" s="22"/>
      <c r="H158" s="24"/>
      <c r="I158" s="24"/>
      <c r="J158" s="22"/>
      <c r="K158" s="22"/>
      <c r="L158" s="22"/>
      <c r="M158" s="22"/>
      <c r="N158" s="22"/>
      <c r="O158" s="22"/>
      <c r="P158" s="22"/>
      <c r="Q158" s="4"/>
      <c r="R158" s="4"/>
      <c r="S158" s="4"/>
    </row>
    <row r="159" spans="1:19" s="5" customFormat="1" ht="76.5" customHeight="1">
      <c r="A159" s="51"/>
      <c r="B159" s="52"/>
      <c r="C159" s="12" t="s">
        <v>25</v>
      </c>
      <c r="D159" s="21">
        <f t="shared" si="37"/>
        <v>0</v>
      </c>
      <c r="E159" s="22">
        <f>SUM(F159:Q159)</f>
        <v>0</v>
      </c>
      <c r="F159" s="25">
        <f>SUM(G159:P159)</f>
        <v>0</v>
      </c>
      <c r="G159" s="22">
        <f>SUM(H159:O159)</f>
        <v>0</v>
      </c>
      <c r="H159" s="24">
        <v>0</v>
      </c>
      <c r="I159" s="24">
        <v>0</v>
      </c>
      <c r="J159" s="22">
        <f aca="true" t="shared" si="39" ref="J159:J168">SUM(M159:AA159)</f>
        <v>0</v>
      </c>
      <c r="K159" s="22">
        <f aca="true" t="shared" si="40" ref="K159:K168">SUM(N159:AB159)</f>
        <v>0</v>
      </c>
      <c r="L159" s="22">
        <f aca="true" t="shared" si="41" ref="L159:L168">SUM(O159:AC159)</f>
        <v>0</v>
      </c>
      <c r="M159" s="22">
        <f aca="true" t="shared" si="42" ref="M159:M168">SUM(P159:AD159)</f>
        <v>0</v>
      </c>
      <c r="N159" s="22">
        <f aca="true" t="shared" si="43" ref="N159:N168">SUM(Q159:AE159)</f>
        <v>0</v>
      </c>
      <c r="O159" s="22">
        <f aca="true" t="shared" si="44" ref="O159:O168">SUM(Q159:AF159)</f>
        <v>0</v>
      </c>
      <c r="P159" s="22">
        <f aca="true" t="shared" si="45" ref="P159:P168">SUM(R159:AG159)</f>
        <v>0</v>
      </c>
      <c r="Q159" s="4"/>
      <c r="R159" s="4"/>
      <c r="S159" s="4"/>
    </row>
    <row r="160" spans="1:19" s="5" customFormat="1" ht="71.25" customHeight="1">
      <c r="A160" s="51"/>
      <c r="B160" s="52"/>
      <c r="C160" s="13" t="s">
        <v>26</v>
      </c>
      <c r="D160" s="21">
        <f t="shared" si="37"/>
        <v>0</v>
      </c>
      <c r="E160" s="22">
        <v>0</v>
      </c>
      <c r="F160" s="25">
        <v>0</v>
      </c>
      <c r="G160" s="22">
        <v>0</v>
      </c>
      <c r="H160" s="24">
        <v>0</v>
      </c>
      <c r="I160" s="24">
        <v>0</v>
      </c>
      <c r="J160" s="22">
        <f t="shared" si="39"/>
        <v>0</v>
      </c>
      <c r="K160" s="22">
        <f t="shared" si="40"/>
        <v>0</v>
      </c>
      <c r="L160" s="22">
        <f t="shared" si="41"/>
        <v>0</v>
      </c>
      <c r="M160" s="22">
        <f t="shared" si="42"/>
        <v>0</v>
      </c>
      <c r="N160" s="22">
        <f t="shared" si="43"/>
        <v>0</v>
      </c>
      <c r="O160" s="22">
        <f t="shared" si="44"/>
        <v>0</v>
      </c>
      <c r="P160" s="22">
        <f t="shared" si="45"/>
        <v>0</v>
      </c>
      <c r="Q160" s="4"/>
      <c r="R160" s="4"/>
      <c r="S160" s="4"/>
    </row>
    <row r="161" spans="1:19" s="5" customFormat="1" ht="84" customHeight="1">
      <c r="A161" s="51"/>
      <c r="B161" s="52"/>
      <c r="C161" s="13" t="s">
        <v>27</v>
      </c>
      <c r="D161" s="21">
        <f t="shared" si="37"/>
        <v>0</v>
      </c>
      <c r="E161" s="22">
        <v>0</v>
      </c>
      <c r="F161" s="25">
        <v>0</v>
      </c>
      <c r="G161" s="22">
        <v>0</v>
      </c>
      <c r="H161" s="24">
        <v>0</v>
      </c>
      <c r="I161" s="24">
        <v>0</v>
      </c>
      <c r="J161" s="22">
        <f t="shared" si="39"/>
        <v>0</v>
      </c>
      <c r="K161" s="22">
        <f t="shared" si="40"/>
        <v>0</v>
      </c>
      <c r="L161" s="22">
        <f t="shared" si="41"/>
        <v>0</v>
      </c>
      <c r="M161" s="22">
        <f t="shared" si="42"/>
        <v>0</v>
      </c>
      <c r="N161" s="22">
        <f t="shared" si="43"/>
        <v>0</v>
      </c>
      <c r="O161" s="22">
        <f t="shared" si="44"/>
        <v>0</v>
      </c>
      <c r="P161" s="22">
        <f t="shared" si="45"/>
        <v>0</v>
      </c>
      <c r="Q161" s="4"/>
      <c r="R161" s="4"/>
      <c r="S161" s="4"/>
    </row>
    <row r="162" spans="1:19" s="5" customFormat="1" ht="68.25" customHeight="1">
      <c r="A162" s="51"/>
      <c r="B162" s="52"/>
      <c r="C162" s="13" t="s">
        <v>28</v>
      </c>
      <c r="D162" s="21">
        <f t="shared" si="37"/>
        <v>0</v>
      </c>
      <c r="E162" s="22">
        <v>0</v>
      </c>
      <c r="F162" s="25">
        <v>0</v>
      </c>
      <c r="G162" s="22">
        <v>0</v>
      </c>
      <c r="H162" s="24">
        <v>0</v>
      </c>
      <c r="I162" s="24">
        <v>0</v>
      </c>
      <c r="J162" s="22">
        <f t="shared" si="39"/>
        <v>0</v>
      </c>
      <c r="K162" s="22">
        <f t="shared" si="40"/>
        <v>0</v>
      </c>
      <c r="L162" s="22">
        <f t="shared" si="41"/>
        <v>0</v>
      </c>
      <c r="M162" s="22">
        <f t="shared" si="42"/>
        <v>0</v>
      </c>
      <c r="N162" s="22">
        <f t="shared" si="43"/>
        <v>0</v>
      </c>
      <c r="O162" s="22">
        <f t="shared" si="44"/>
        <v>0</v>
      </c>
      <c r="P162" s="22">
        <f t="shared" si="45"/>
        <v>0</v>
      </c>
      <c r="Q162" s="4"/>
      <c r="R162" s="4"/>
      <c r="S162" s="4"/>
    </row>
    <row r="163" spans="1:19" s="5" customFormat="1" ht="66.75" customHeight="1">
      <c r="A163" s="51"/>
      <c r="B163" s="52"/>
      <c r="C163" s="13" t="s">
        <v>29</v>
      </c>
      <c r="D163" s="21">
        <f t="shared" si="37"/>
        <v>0</v>
      </c>
      <c r="E163" s="22">
        <v>0</v>
      </c>
      <c r="F163" s="25">
        <v>0</v>
      </c>
      <c r="G163" s="22">
        <v>0</v>
      </c>
      <c r="H163" s="24">
        <v>0</v>
      </c>
      <c r="I163" s="24">
        <v>0</v>
      </c>
      <c r="J163" s="22">
        <f t="shared" si="39"/>
        <v>0</v>
      </c>
      <c r="K163" s="22">
        <f t="shared" si="40"/>
        <v>0</v>
      </c>
      <c r="L163" s="22">
        <f t="shared" si="41"/>
        <v>0</v>
      </c>
      <c r="M163" s="22">
        <f t="shared" si="42"/>
        <v>0</v>
      </c>
      <c r="N163" s="22">
        <f t="shared" si="43"/>
        <v>0</v>
      </c>
      <c r="O163" s="22">
        <f t="shared" si="44"/>
        <v>0</v>
      </c>
      <c r="P163" s="22">
        <f t="shared" si="45"/>
        <v>0</v>
      </c>
      <c r="Q163" s="4"/>
      <c r="R163" s="4"/>
      <c r="S163" s="4"/>
    </row>
    <row r="164" spans="1:19" s="5" customFormat="1" ht="78.75" customHeight="1">
      <c r="A164" s="51"/>
      <c r="B164" s="52"/>
      <c r="C164" s="13" t="s">
        <v>30</v>
      </c>
      <c r="D164" s="21">
        <f t="shared" si="37"/>
        <v>0</v>
      </c>
      <c r="E164" s="22">
        <v>0</v>
      </c>
      <c r="F164" s="25">
        <v>0</v>
      </c>
      <c r="G164" s="22">
        <v>0</v>
      </c>
      <c r="H164" s="24">
        <v>0</v>
      </c>
      <c r="I164" s="24">
        <v>0</v>
      </c>
      <c r="J164" s="22">
        <f t="shared" si="39"/>
        <v>0</v>
      </c>
      <c r="K164" s="22">
        <f t="shared" si="40"/>
        <v>0</v>
      </c>
      <c r="L164" s="22">
        <f t="shared" si="41"/>
        <v>0</v>
      </c>
      <c r="M164" s="22">
        <f t="shared" si="42"/>
        <v>0</v>
      </c>
      <c r="N164" s="22">
        <f t="shared" si="43"/>
        <v>0</v>
      </c>
      <c r="O164" s="22">
        <f t="shared" si="44"/>
        <v>0</v>
      </c>
      <c r="P164" s="22">
        <f t="shared" si="45"/>
        <v>0</v>
      </c>
      <c r="Q164" s="4"/>
      <c r="R164" s="4"/>
      <c r="S164" s="4"/>
    </row>
    <row r="165" spans="1:19" s="5" customFormat="1" ht="96" customHeight="1">
      <c r="A165" s="51"/>
      <c r="B165" s="52"/>
      <c r="C165" s="13" t="s">
        <v>31</v>
      </c>
      <c r="D165" s="21">
        <f t="shared" si="37"/>
        <v>0</v>
      </c>
      <c r="E165" s="22">
        <v>0</v>
      </c>
      <c r="F165" s="25">
        <v>0</v>
      </c>
      <c r="G165" s="22">
        <v>0</v>
      </c>
      <c r="H165" s="24">
        <v>0</v>
      </c>
      <c r="I165" s="24">
        <v>0</v>
      </c>
      <c r="J165" s="22">
        <f t="shared" si="39"/>
        <v>0</v>
      </c>
      <c r="K165" s="22">
        <f t="shared" si="40"/>
        <v>0</v>
      </c>
      <c r="L165" s="22">
        <f t="shared" si="41"/>
        <v>0</v>
      </c>
      <c r="M165" s="22">
        <f t="shared" si="42"/>
        <v>0</v>
      </c>
      <c r="N165" s="22">
        <f t="shared" si="43"/>
        <v>0</v>
      </c>
      <c r="O165" s="22">
        <f t="shared" si="44"/>
        <v>0</v>
      </c>
      <c r="P165" s="22">
        <f t="shared" si="45"/>
        <v>0</v>
      </c>
      <c r="Q165" s="4"/>
      <c r="R165" s="4"/>
      <c r="S165" s="4"/>
    </row>
    <row r="166" spans="1:19" s="5" customFormat="1" ht="84" customHeight="1">
      <c r="A166" s="51"/>
      <c r="B166" s="52"/>
      <c r="C166" s="12" t="s">
        <v>32</v>
      </c>
      <c r="D166" s="21">
        <f t="shared" si="37"/>
        <v>0</v>
      </c>
      <c r="E166" s="22">
        <v>0</v>
      </c>
      <c r="F166" s="25">
        <v>0</v>
      </c>
      <c r="G166" s="22">
        <v>0</v>
      </c>
      <c r="H166" s="24">
        <v>0</v>
      </c>
      <c r="I166" s="24">
        <v>0</v>
      </c>
      <c r="J166" s="22">
        <f t="shared" si="39"/>
        <v>0</v>
      </c>
      <c r="K166" s="22">
        <f t="shared" si="40"/>
        <v>0</v>
      </c>
      <c r="L166" s="22">
        <f t="shared" si="41"/>
        <v>0</v>
      </c>
      <c r="M166" s="22">
        <f t="shared" si="42"/>
        <v>0</v>
      </c>
      <c r="N166" s="22">
        <f t="shared" si="43"/>
        <v>0</v>
      </c>
      <c r="O166" s="22">
        <f t="shared" si="44"/>
        <v>0</v>
      </c>
      <c r="P166" s="22">
        <f t="shared" si="45"/>
        <v>0</v>
      </c>
      <c r="Q166" s="4"/>
      <c r="R166" s="4"/>
      <c r="S166" s="4"/>
    </row>
    <row r="167" spans="1:19" s="5" customFormat="1" ht="15.75" customHeight="1">
      <c r="A167" s="51"/>
      <c r="B167" s="52"/>
      <c r="C167" s="12" t="s">
        <v>21</v>
      </c>
      <c r="D167" s="21">
        <f t="shared" si="37"/>
        <v>0</v>
      </c>
      <c r="E167" s="22">
        <v>0</v>
      </c>
      <c r="F167" s="25">
        <v>0</v>
      </c>
      <c r="G167" s="22">
        <v>0</v>
      </c>
      <c r="H167" s="24">
        <v>0</v>
      </c>
      <c r="I167" s="24">
        <v>0</v>
      </c>
      <c r="J167" s="22">
        <f t="shared" si="39"/>
        <v>0</v>
      </c>
      <c r="K167" s="22">
        <f t="shared" si="40"/>
        <v>0</v>
      </c>
      <c r="L167" s="22">
        <f t="shared" si="41"/>
        <v>0</v>
      </c>
      <c r="M167" s="22">
        <f t="shared" si="42"/>
        <v>0</v>
      </c>
      <c r="N167" s="22">
        <f t="shared" si="43"/>
        <v>0</v>
      </c>
      <c r="O167" s="22">
        <f t="shared" si="44"/>
        <v>0</v>
      </c>
      <c r="P167" s="22">
        <f t="shared" si="45"/>
        <v>0</v>
      </c>
      <c r="Q167" s="4"/>
      <c r="R167" s="4"/>
      <c r="S167" s="4"/>
    </row>
    <row r="168" spans="1:19" s="5" customFormat="1" ht="18" customHeight="1">
      <c r="A168" s="51"/>
      <c r="B168" s="52"/>
      <c r="C168" s="12" t="s">
        <v>22</v>
      </c>
      <c r="D168" s="21">
        <f t="shared" si="37"/>
        <v>200</v>
      </c>
      <c r="E168" s="22">
        <f>E170</f>
        <v>200</v>
      </c>
      <c r="F168" s="32">
        <v>0</v>
      </c>
      <c r="G168" s="22">
        <f>SUM(H168:O168)</f>
        <v>0</v>
      </c>
      <c r="H168" s="24">
        <v>0</v>
      </c>
      <c r="I168" s="24">
        <v>0</v>
      </c>
      <c r="J168" s="22">
        <f t="shared" si="39"/>
        <v>0</v>
      </c>
      <c r="K168" s="22">
        <f t="shared" si="40"/>
        <v>0</v>
      </c>
      <c r="L168" s="22">
        <f t="shared" si="41"/>
        <v>0</v>
      </c>
      <c r="M168" s="22">
        <f t="shared" si="42"/>
        <v>0</v>
      </c>
      <c r="N168" s="22">
        <f t="shared" si="43"/>
        <v>0</v>
      </c>
      <c r="O168" s="22">
        <f t="shared" si="44"/>
        <v>0</v>
      </c>
      <c r="P168" s="22">
        <f t="shared" si="45"/>
        <v>0</v>
      </c>
      <c r="Q168" s="4"/>
      <c r="R168" s="4"/>
      <c r="S168" s="4"/>
    </row>
    <row r="169" spans="1:19" s="5" customFormat="1" ht="18" customHeight="1">
      <c r="A169" s="51"/>
      <c r="B169" s="52"/>
      <c r="C169" s="16" t="s">
        <v>2</v>
      </c>
      <c r="D169" s="21"/>
      <c r="E169" s="22"/>
      <c r="F169" s="25"/>
      <c r="G169" s="22"/>
      <c r="H169" s="24"/>
      <c r="I169" s="24"/>
      <c r="J169" s="22"/>
      <c r="K169" s="22"/>
      <c r="L169" s="22"/>
      <c r="M169" s="22"/>
      <c r="N169" s="22"/>
      <c r="O169" s="22"/>
      <c r="P169" s="22"/>
      <c r="Q169" s="4"/>
      <c r="R169" s="4"/>
      <c r="S169" s="4"/>
    </row>
    <row r="170" spans="1:19" s="5" customFormat="1" ht="45.75" customHeight="1">
      <c r="A170" s="51"/>
      <c r="B170" s="52"/>
      <c r="C170" s="17" t="s">
        <v>12</v>
      </c>
      <c r="D170" s="21">
        <f t="shared" si="37"/>
        <v>200</v>
      </c>
      <c r="E170" s="22">
        <v>200</v>
      </c>
      <c r="F170" s="32">
        <v>0</v>
      </c>
      <c r="G170" s="23">
        <v>0</v>
      </c>
      <c r="H170" s="24">
        <v>0</v>
      </c>
      <c r="I170" s="24">
        <v>0</v>
      </c>
      <c r="J170" s="22">
        <f>SUM(M170:AA170)</f>
        <v>0</v>
      </c>
      <c r="K170" s="22">
        <f>SUM(N170:AB170)</f>
        <v>0</v>
      </c>
      <c r="L170" s="22">
        <f>SUM(O170:AC170)</f>
        <v>0</v>
      </c>
      <c r="M170" s="22">
        <f>SUM(P170:AD170)</f>
        <v>0</v>
      </c>
      <c r="N170" s="22">
        <f>SUM(Q170:AE170)</f>
        <v>0</v>
      </c>
      <c r="O170" s="22">
        <f>SUM(Q170:AF170)</f>
        <v>0</v>
      </c>
      <c r="P170" s="22">
        <f>SUM(R170:AG170)</f>
        <v>0</v>
      </c>
      <c r="Q170" s="4"/>
      <c r="R170" s="4"/>
      <c r="S170" s="4"/>
    </row>
    <row r="171" spans="1:19" s="5" customFormat="1" ht="14.25" customHeight="1">
      <c r="A171" s="51" t="s">
        <v>10</v>
      </c>
      <c r="B171" s="52" t="s">
        <v>33</v>
      </c>
      <c r="C171" s="12" t="s">
        <v>1</v>
      </c>
      <c r="D171" s="21">
        <f t="shared" si="37"/>
        <v>1113472.4</v>
      </c>
      <c r="E171" s="22">
        <f>E184</f>
        <v>95735</v>
      </c>
      <c r="F171" s="22">
        <f aca="true" t="shared" si="46" ref="F171:P171">F184</f>
        <v>101538</v>
      </c>
      <c r="G171" s="22">
        <f t="shared" si="46"/>
        <v>104572</v>
      </c>
      <c r="H171" s="22">
        <f t="shared" si="46"/>
        <v>105843.4</v>
      </c>
      <c r="I171" s="22">
        <f t="shared" si="46"/>
        <v>109822</v>
      </c>
      <c r="J171" s="22">
        <f t="shared" si="46"/>
        <v>111154</v>
      </c>
      <c r="K171" s="22">
        <f t="shared" si="46"/>
        <v>0</v>
      </c>
      <c r="L171" s="22">
        <f t="shared" si="46"/>
        <v>111154</v>
      </c>
      <c r="M171" s="22">
        <f t="shared" si="46"/>
        <v>117992</v>
      </c>
      <c r="N171" s="22">
        <f t="shared" si="46"/>
        <v>122272</v>
      </c>
      <c r="O171" s="22">
        <f t="shared" si="46"/>
        <v>122272</v>
      </c>
      <c r="P171" s="22">
        <f t="shared" si="46"/>
        <v>122272</v>
      </c>
      <c r="Q171" s="6"/>
      <c r="R171" s="6"/>
      <c r="S171" s="6"/>
    </row>
    <row r="172" spans="1:19" s="5" customFormat="1" ht="28.5" customHeight="1">
      <c r="A172" s="51"/>
      <c r="B172" s="52"/>
      <c r="C172" s="12" t="s">
        <v>18</v>
      </c>
      <c r="D172" s="21"/>
      <c r="E172" s="22"/>
      <c r="F172" s="25"/>
      <c r="G172" s="22"/>
      <c r="H172" s="24"/>
      <c r="I172" s="24"/>
      <c r="J172" s="22"/>
      <c r="K172" s="22"/>
      <c r="L172" s="22"/>
      <c r="M172" s="22"/>
      <c r="N172" s="22"/>
      <c r="O172" s="22"/>
      <c r="P172" s="22"/>
      <c r="Q172" s="6"/>
      <c r="R172" s="6"/>
      <c r="S172" s="6"/>
    </row>
    <row r="173" spans="1:19" s="5" customFormat="1" ht="31.5" customHeight="1">
      <c r="A173" s="51"/>
      <c r="B173" s="52"/>
      <c r="C173" s="12" t="s">
        <v>19</v>
      </c>
      <c r="D173" s="21">
        <f t="shared" si="37"/>
        <v>0</v>
      </c>
      <c r="E173" s="22">
        <f>SUM(F173:Q173)</f>
        <v>0</v>
      </c>
      <c r="F173" s="25">
        <f>SUM(G173:P173)</f>
        <v>0</v>
      </c>
      <c r="G173" s="22">
        <f>SUM(H173:O173)</f>
        <v>0</v>
      </c>
      <c r="H173" s="24">
        <v>0</v>
      </c>
      <c r="I173" s="24">
        <v>0</v>
      </c>
      <c r="J173" s="22">
        <v>0</v>
      </c>
      <c r="K173" s="22">
        <v>0</v>
      </c>
      <c r="L173" s="22">
        <v>0</v>
      </c>
      <c r="M173" s="22">
        <v>0</v>
      </c>
      <c r="N173" s="22">
        <v>0</v>
      </c>
      <c r="O173" s="22">
        <v>0</v>
      </c>
      <c r="P173" s="22">
        <v>0</v>
      </c>
      <c r="Q173" s="6"/>
      <c r="R173" s="6"/>
      <c r="S173" s="6"/>
    </row>
    <row r="174" spans="1:19" s="5" customFormat="1" ht="18" customHeight="1">
      <c r="A174" s="51"/>
      <c r="B174" s="52"/>
      <c r="C174" s="12" t="s">
        <v>20</v>
      </c>
      <c r="D174" s="21"/>
      <c r="E174" s="22"/>
      <c r="F174" s="25"/>
      <c r="G174" s="22"/>
      <c r="H174" s="24"/>
      <c r="I174" s="24"/>
      <c r="J174" s="22"/>
      <c r="K174" s="22"/>
      <c r="L174" s="22"/>
      <c r="M174" s="22"/>
      <c r="N174" s="22"/>
      <c r="O174" s="22"/>
      <c r="P174" s="22"/>
      <c r="Q174" s="6"/>
      <c r="R174" s="6"/>
      <c r="S174" s="6"/>
    </row>
    <row r="175" spans="1:19" s="5" customFormat="1" ht="70.5" customHeight="1">
      <c r="A175" s="51"/>
      <c r="B175" s="52"/>
      <c r="C175" s="12" t="s">
        <v>25</v>
      </c>
      <c r="D175" s="21">
        <f t="shared" si="37"/>
        <v>0</v>
      </c>
      <c r="E175" s="22">
        <v>0</v>
      </c>
      <c r="F175" s="25">
        <v>0</v>
      </c>
      <c r="G175" s="22">
        <v>0</v>
      </c>
      <c r="H175" s="24">
        <v>0</v>
      </c>
      <c r="I175" s="24">
        <v>0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6"/>
      <c r="R175" s="6"/>
      <c r="S175" s="6"/>
    </row>
    <row r="176" spans="1:19" s="5" customFormat="1" ht="70.5" customHeight="1">
      <c r="A176" s="51"/>
      <c r="B176" s="52"/>
      <c r="C176" s="13" t="s">
        <v>26</v>
      </c>
      <c r="D176" s="21">
        <f t="shared" si="37"/>
        <v>0</v>
      </c>
      <c r="E176" s="22">
        <v>0</v>
      </c>
      <c r="F176" s="25">
        <v>0</v>
      </c>
      <c r="G176" s="22">
        <v>0</v>
      </c>
      <c r="H176" s="24">
        <v>0</v>
      </c>
      <c r="I176" s="24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  <c r="Q176" s="6"/>
      <c r="R176" s="6"/>
      <c r="S176" s="6"/>
    </row>
    <row r="177" spans="1:19" s="5" customFormat="1" ht="84" customHeight="1">
      <c r="A177" s="51"/>
      <c r="B177" s="52"/>
      <c r="C177" s="13" t="s">
        <v>27</v>
      </c>
      <c r="D177" s="21">
        <f t="shared" si="37"/>
        <v>0</v>
      </c>
      <c r="E177" s="22">
        <v>0</v>
      </c>
      <c r="F177" s="25">
        <v>0</v>
      </c>
      <c r="G177" s="22">
        <v>0</v>
      </c>
      <c r="H177" s="24">
        <v>0</v>
      </c>
      <c r="I177" s="24">
        <v>0</v>
      </c>
      <c r="J177" s="22">
        <v>0</v>
      </c>
      <c r="K177" s="22">
        <v>0</v>
      </c>
      <c r="L177" s="22">
        <v>0</v>
      </c>
      <c r="M177" s="22">
        <v>0</v>
      </c>
      <c r="N177" s="22">
        <v>0</v>
      </c>
      <c r="O177" s="22">
        <v>0</v>
      </c>
      <c r="P177" s="22">
        <v>0</v>
      </c>
      <c r="Q177" s="6"/>
      <c r="R177" s="6"/>
      <c r="S177" s="6"/>
    </row>
    <row r="178" spans="1:19" s="5" customFormat="1" ht="72.75" customHeight="1">
      <c r="A178" s="51"/>
      <c r="B178" s="52"/>
      <c r="C178" s="13" t="s">
        <v>28</v>
      </c>
      <c r="D178" s="21">
        <f t="shared" si="37"/>
        <v>0</v>
      </c>
      <c r="E178" s="22">
        <v>0</v>
      </c>
      <c r="F178" s="25">
        <v>0</v>
      </c>
      <c r="G178" s="22">
        <v>0</v>
      </c>
      <c r="H178" s="24">
        <v>0</v>
      </c>
      <c r="I178" s="24">
        <v>0</v>
      </c>
      <c r="J178" s="22">
        <v>0</v>
      </c>
      <c r="K178" s="22">
        <v>0</v>
      </c>
      <c r="L178" s="22">
        <v>0</v>
      </c>
      <c r="M178" s="22">
        <v>0</v>
      </c>
      <c r="N178" s="22">
        <v>0</v>
      </c>
      <c r="O178" s="22">
        <v>0</v>
      </c>
      <c r="P178" s="22">
        <v>0</v>
      </c>
      <c r="Q178" s="6"/>
      <c r="R178" s="6"/>
      <c r="S178" s="6"/>
    </row>
    <row r="179" spans="1:19" s="5" customFormat="1" ht="78" customHeight="1">
      <c r="A179" s="51"/>
      <c r="B179" s="52"/>
      <c r="C179" s="13" t="s">
        <v>29</v>
      </c>
      <c r="D179" s="21">
        <f t="shared" si="37"/>
        <v>0</v>
      </c>
      <c r="E179" s="22">
        <v>0</v>
      </c>
      <c r="F179" s="25">
        <v>0</v>
      </c>
      <c r="G179" s="22">
        <v>0</v>
      </c>
      <c r="H179" s="24">
        <v>0</v>
      </c>
      <c r="I179" s="24">
        <v>0</v>
      </c>
      <c r="J179" s="22">
        <v>0</v>
      </c>
      <c r="K179" s="22">
        <v>0</v>
      </c>
      <c r="L179" s="22">
        <v>0</v>
      </c>
      <c r="M179" s="22">
        <v>0</v>
      </c>
      <c r="N179" s="22">
        <v>0</v>
      </c>
      <c r="O179" s="22">
        <v>0</v>
      </c>
      <c r="P179" s="22">
        <v>0</v>
      </c>
      <c r="Q179" s="6"/>
      <c r="R179" s="6"/>
      <c r="S179" s="6"/>
    </row>
    <row r="180" spans="1:19" s="5" customFormat="1" ht="87" customHeight="1">
      <c r="A180" s="51"/>
      <c r="B180" s="52"/>
      <c r="C180" s="13" t="s">
        <v>30</v>
      </c>
      <c r="D180" s="21">
        <f t="shared" si="37"/>
        <v>0</v>
      </c>
      <c r="E180" s="22">
        <v>0</v>
      </c>
      <c r="F180" s="25">
        <v>0</v>
      </c>
      <c r="G180" s="22">
        <v>0</v>
      </c>
      <c r="H180" s="24">
        <v>0</v>
      </c>
      <c r="I180" s="24">
        <v>0</v>
      </c>
      <c r="J180" s="22">
        <v>0</v>
      </c>
      <c r="K180" s="22">
        <v>0</v>
      </c>
      <c r="L180" s="22">
        <v>0</v>
      </c>
      <c r="M180" s="22">
        <v>0</v>
      </c>
      <c r="N180" s="22">
        <v>0</v>
      </c>
      <c r="O180" s="22">
        <v>0</v>
      </c>
      <c r="P180" s="22">
        <v>0</v>
      </c>
      <c r="Q180" s="6"/>
      <c r="R180" s="6"/>
      <c r="S180" s="6"/>
    </row>
    <row r="181" spans="1:19" s="5" customFormat="1" ht="110.25" customHeight="1">
      <c r="A181" s="51"/>
      <c r="B181" s="52"/>
      <c r="C181" s="13" t="s">
        <v>31</v>
      </c>
      <c r="D181" s="21">
        <f t="shared" si="37"/>
        <v>0</v>
      </c>
      <c r="E181" s="22">
        <v>0</v>
      </c>
      <c r="F181" s="25">
        <v>0</v>
      </c>
      <c r="G181" s="22">
        <v>0</v>
      </c>
      <c r="H181" s="24">
        <v>0</v>
      </c>
      <c r="I181" s="24">
        <v>0</v>
      </c>
      <c r="J181" s="22">
        <v>0</v>
      </c>
      <c r="K181" s="22">
        <v>0</v>
      </c>
      <c r="L181" s="22">
        <v>0</v>
      </c>
      <c r="M181" s="22">
        <v>0</v>
      </c>
      <c r="N181" s="22">
        <v>0</v>
      </c>
      <c r="O181" s="22">
        <v>0</v>
      </c>
      <c r="P181" s="22">
        <v>0</v>
      </c>
      <c r="Q181" s="6"/>
      <c r="R181" s="6"/>
      <c r="S181" s="6"/>
    </row>
    <row r="182" spans="1:19" s="5" customFormat="1" ht="85.5" customHeight="1">
      <c r="A182" s="51"/>
      <c r="B182" s="52"/>
      <c r="C182" s="12" t="s">
        <v>32</v>
      </c>
      <c r="D182" s="21">
        <f t="shared" si="37"/>
        <v>0</v>
      </c>
      <c r="E182" s="22">
        <v>0</v>
      </c>
      <c r="F182" s="25">
        <v>0</v>
      </c>
      <c r="G182" s="22">
        <v>0</v>
      </c>
      <c r="H182" s="24">
        <v>0</v>
      </c>
      <c r="I182" s="24">
        <v>0</v>
      </c>
      <c r="J182" s="22">
        <v>0</v>
      </c>
      <c r="K182" s="22">
        <v>0</v>
      </c>
      <c r="L182" s="22">
        <v>0</v>
      </c>
      <c r="M182" s="22">
        <v>0</v>
      </c>
      <c r="N182" s="22">
        <v>0</v>
      </c>
      <c r="O182" s="22">
        <v>0</v>
      </c>
      <c r="P182" s="22">
        <v>0</v>
      </c>
      <c r="Q182" s="6"/>
      <c r="R182" s="6"/>
      <c r="S182" s="6"/>
    </row>
    <row r="183" spans="1:19" s="5" customFormat="1" ht="18" customHeight="1">
      <c r="A183" s="51"/>
      <c r="B183" s="52"/>
      <c r="C183" s="12" t="s">
        <v>21</v>
      </c>
      <c r="D183" s="21">
        <f t="shared" si="37"/>
        <v>0</v>
      </c>
      <c r="E183" s="22">
        <v>0</v>
      </c>
      <c r="F183" s="25">
        <v>0</v>
      </c>
      <c r="G183" s="22">
        <v>0</v>
      </c>
      <c r="H183" s="24">
        <v>0</v>
      </c>
      <c r="I183" s="24">
        <v>0</v>
      </c>
      <c r="J183" s="22">
        <v>0</v>
      </c>
      <c r="K183" s="22">
        <v>0</v>
      </c>
      <c r="L183" s="22">
        <v>0</v>
      </c>
      <c r="M183" s="22">
        <v>0</v>
      </c>
      <c r="N183" s="22">
        <v>0</v>
      </c>
      <c r="O183" s="22">
        <v>0</v>
      </c>
      <c r="P183" s="22">
        <v>0</v>
      </c>
      <c r="Q183" s="6"/>
      <c r="R183" s="6"/>
      <c r="S183" s="6"/>
    </row>
    <row r="184" spans="1:19" s="5" customFormat="1" ht="21" customHeight="1">
      <c r="A184" s="51"/>
      <c r="B184" s="52"/>
      <c r="C184" s="12" t="s">
        <v>22</v>
      </c>
      <c r="D184" s="21">
        <f t="shared" si="37"/>
        <v>1113472.4</v>
      </c>
      <c r="E184" s="22">
        <v>95735</v>
      </c>
      <c r="F184" s="25">
        <v>101538</v>
      </c>
      <c r="G184" s="22">
        <v>104572</v>
      </c>
      <c r="H184" s="24">
        <v>105843.4</v>
      </c>
      <c r="I184" s="24">
        <v>109822</v>
      </c>
      <c r="J184" s="22">
        <v>111154</v>
      </c>
      <c r="K184" s="22">
        <v>0</v>
      </c>
      <c r="L184" s="22">
        <f>J184</f>
        <v>111154</v>
      </c>
      <c r="M184" s="22">
        <f>M186</f>
        <v>117992</v>
      </c>
      <c r="N184" s="22">
        <f>N186</f>
        <v>122272</v>
      </c>
      <c r="O184" s="22">
        <f>O186</f>
        <v>122272</v>
      </c>
      <c r="P184" s="22">
        <f>P186</f>
        <v>122272</v>
      </c>
      <c r="Q184" s="6"/>
      <c r="R184" s="6"/>
      <c r="S184" s="6"/>
    </row>
    <row r="185" spans="1:19" s="5" customFormat="1" ht="17.25" customHeight="1">
      <c r="A185" s="51"/>
      <c r="B185" s="52"/>
      <c r="C185" s="16" t="s">
        <v>2</v>
      </c>
      <c r="D185" s="21"/>
      <c r="E185" s="22"/>
      <c r="F185" s="25"/>
      <c r="G185" s="22"/>
      <c r="H185" s="24"/>
      <c r="I185" s="24"/>
      <c r="J185" s="22"/>
      <c r="K185" s="22"/>
      <c r="L185" s="22"/>
      <c r="M185" s="22"/>
      <c r="N185" s="22"/>
      <c r="O185" s="22"/>
      <c r="P185" s="22"/>
      <c r="Q185" s="6"/>
      <c r="R185" s="6"/>
      <c r="S185" s="6"/>
    </row>
    <row r="186" spans="1:19" s="5" customFormat="1" ht="49.5" customHeight="1">
      <c r="A186" s="51"/>
      <c r="B186" s="52"/>
      <c r="C186" s="17" t="s">
        <v>12</v>
      </c>
      <c r="D186" s="21">
        <f t="shared" si="37"/>
        <v>1113472.4</v>
      </c>
      <c r="E186" s="22">
        <f>E184</f>
        <v>95735</v>
      </c>
      <c r="F186" s="22">
        <f aca="true" t="shared" si="47" ref="F186:L186">F184</f>
        <v>101538</v>
      </c>
      <c r="G186" s="22">
        <f t="shared" si="47"/>
        <v>104572</v>
      </c>
      <c r="H186" s="22">
        <f t="shared" si="47"/>
        <v>105843.4</v>
      </c>
      <c r="I186" s="22">
        <v>109822</v>
      </c>
      <c r="J186" s="22">
        <f t="shared" si="47"/>
        <v>111154</v>
      </c>
      <c r="K186" s="22">
        <f t="shared" si="47"/>
        <v>0</v>
      </c>
      <c r="L186" s="22">
        <f t="shared" si="47"/>
        <v>111154</v>
      </c>
      <c r="M186" s="22">
        <v>117992</v>
      </c>
      <c r="N186" s="22">
        <v>122272</v>
      </c>
      <c r="O186" s="22">
        <v>122272</v>
      </c>
      <c r="P186" s="22">
        <v>122272</v>
      </c>
      <c r="Q186" s="6"/>
      <c r="R186" s="6"/>
      <c r="S186" s="6"/>
    </row>
    <row r="187" ht="18">
      <c r="A187" s="3"/>
    </row>
    <row r="188" ht="13.5" customHeight="1">
      <c r="A188" s="3"/>
    </row>
    <row r="189" ht="18">
      <c r="A189" s="3"/>
    </row>
    <row r="190" ht="18">
      <c r="A190" s="3"/>
    </row>
    <row r="191" ht="18">
      <c r="A191" s="3"/>
    </row>
  </sheetData>
  <sheetProtection/>
  <mergeCells count="43">
    <mergeCell ref="E7:E9"/>
    <mergeCell ref="F7:F9"/>
    <mergeCell ref="M7:M9"/>
    <mergeCell ref="N7:N9"/>
    <mergeCell ref="O7:O9"/>
    <mergeCell ref="P7:P9"/>
    <mergeCell ref="B75:B90"/>
    <mergeCell ref="A91:A106"/>
    <mergeCell ref="B91:B106"/>
    <mergeCell ref="A11:A26"/>
    <mergeCell ref="B11:B26"/>
    <mergeCell ref="A43:A58"/>
    <mergeCell ref="A27:A42"/>
    <mergeCell ref="B27:B42"/>
    <mergeCell ref="B43:B58"/>
    <mergeCell ref="A171:A186"/>
    <mergeCell ref="B171:B186"/>
    <mergeCell ref="A123:A138"/>
    <mergeCell ref="B123:B138"/>
    <mergeCell ref="A139:A154"/>
    <mergeCell ref="B139:B154"/>
    <mergeCell ref="A155:A170"/>
    <mergeCell ref="B155:B170"/>
    <mergeCell ref="A107:A122"/>
    <mergeCell ref="B107:B122"/>
    <mergeCell ref="H7:H9"/>
    <mergeCell ref="J7:L7"/>
    <mergeCell ref="J8:J9"/>
    <mergeCell ref="K8:L8"/>
    <mergeCell ref="G7:G9"/>
    <mergeCell ref="A59:A74"/>
    <mergeCell ref="B59:B74"/>
    <mergeCell ref="A75:A90"/>
    <mergeCell ref="O1:P1"/>
    <mergeCell ref="F2:P2"/>
    <mergeCell ref="A3:P3"/>
    <mergeCell ref="D5:P5"/>
    <mergeCell ref="A5:A9"/>
    <mergeCell ref="B5:B9"/>
    <mergeCell ref="E6:P6"/>
    <mergeCell ref="C5:C9"/>
    <mergeCell ref="D6:D9"/>
    <mergeCell ref="I7:I9"/>
  </mergeCells>
  <printOptions horizontalCentered="1"/>
  <pageMargins left="0.15748031496062992" right="0.15748031496062992" top="0.6299212598425197" bottom="0.35433070866141736" header="0.31496062992125984" footer="0.2755905511811024"/>
  <pageSetup firstPageNumber="8" useFirstPageNumber="1" horizontalDpi="600" verticalDpi="600" orientation="landscape" paperSize="9" scale="61" r:id="rId1"/>
  <headerFooter differentOddEven="1">
    <oddHeader>&amp;C&amp;P</oddHeader>
    <evenHeader>&amp;C&amp;P</evenHeader>
  </headerFooter>
  <rowBreaks count="10" manualBreakCount="10">
    <brk id="18" max="12" man="1"/>
    <brk id="32" max="255" man="1"/>
    <brk id="42" max="255" man="1"/>
    <brk id="53" max="255" man="1"/>
    <brk id="67" max="255" man="1"/>
    <brk id="81" max="255" man="1"/>
    <brk id="95" max="255" man="1"/>
    <brk id="106" max="255" man="1"/>
    <brk id="118" max="255" man="1"/>
    <brk id="1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ДФБП 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obp_kan</dc:creator>
  <cp:keywords/>
  <dc:description/>
  <cp:lastModifiedBy>ErofeevaMV</cp:lastModifiedBy>
  <cp:lastPrinted>2019-01-24T06:30:12Z</cp:lastPrinted>
  <dcterms:created xsi:type="dcterms:W3CDTF">2013-07-22T08:33:26Z</dcterms:created>
  <dcterms:modified xsi:type="dcterms:W3CDTF">2019-02-04T08:35:26Z</dcterms:modified>
  <cp:category/>
  <cp:version/>
  <cp:contentType/>
  <cp:contentStatus/>
</cp:coreProperties>
</file>