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76" windowHeight="8136" activeTab="0"/>
  </bookViews>
  <sheets>
    <sheet name="Гос.прог.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nm.Print_Titles" localSheetId="0">'Гос.прог.'!$4:$8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<sst xmlns="http://schemas.openxmlformats.org/spreadsheetml/2006/main" count="203" uniqueCount="52">
  <si>
    <t>Статус</t>
  </si>
  <si>
    <t>всего</t>
  </si>
  <si>
    <t>в том числе по ГРБС: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</si>
  <si>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</si>
  <si>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Наименование государственной программы, подпрограммы, основного мероприятия</t>
  </si>
  <si>
    <t xml:space="preserve">Основное мероприятие 1.1 </t>
  </si>
  <si>
    <t xml:space="preserve">Основное мероприятие 1.2 </t>
  </si>
  <si>
    <t xml:space="preserve">Основное мероприятие 1.4 </t>
  </si>
  <si>
    <t xml:space="preserve">Основное мероприятие 2.1 </t>
  </si>
  <si>
    <t xml:space="preserve">Основное мероприятие 2.2 </t>
  </si>
  <si>
    <t xml:space="preserve">Основное мероприятие 2.3 </t>
  </si>
  <si>
    <t xml:space="preserve">Основное мероприятие 1.3 </t>
  </si>
  <si>
    <t>департамент имущественных и земельных отношений Воронежской области</t>
  </si>
  <si>
    <t>Обеспечение приватизации объектов государственной собственности Воронежской области</t>
  </si>
  <si>
    <t>Оформление невостребованных земельных долей на территории Воронежской области</t>
  </si>
  <si>
    <t>Взносы в уставные капиталы акционерных обществ с долей участия Воронежской области в уставном капитале</t>
  </si>
  <si>
    <t>Обеспечение реализации государственной программы</t>
  </si>
  <si>
    <t>Расходы областного бюджета, тыс. рублей</t>
  </si>
  <si>
    <t>в том числе по годам реализации государственной программы</t>
  </si>
  <si>
    <t>в том числе по статьям расходов:</t>
  </si>
  <si>
    <t>Государственные капитальные вложения, всего</t>
  </si>
  <si>
    <t>из них:</t>
  </si>
  <si>
    <t>НИОКР</t>
  </si>
  <si>
    <t>ПРОЧИЕ расходы</t>
  </si>
  <si>
    <t xml:space="preserve">Наименование ответственного исполнителя, исполнителя - главного распорядителя средств областного бюджета (далее - ГРБС), наименование статей расходов
</t>
  </si>
  <si>
    <t>2014 год</t>
  </si>
  <si>
    <t>Всего</t>
  </si>
  <si>
    <t xml:space="preserve">в том числе по источникам:
</t>
  </si>
  <si>
    <t>2015 год</t>
  </si>
  <si>
    <t>Государственные капитальные вложения (объекты капитального строительства и недвижимое имущество), из них: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</si>
  <si>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</si>
  <si>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</si>
  <si>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</si>
  <si>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</si>
  <si>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софинансирование объектов муниципальной собственности</t>
  </si>
  <si>
    <t>субсидии местным бюджетам на приобретение недвижимого имущества в муниципальную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</si>
  <si>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</si>
  <si>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>областной бюджет (бюджетные ассигнования, предусмотрен-ные законом Воронежской области об областном бюджете)</t>
  </si>
  <si>
    <t xml:space="preserve">федеральный бюджет (бюджетные ассигнования, предусмотрен-ные законом Воронежской области об областном бюджете)
</t>
  </si>
  <si>
    <t xml:space="preserve">всего (бюджетные ассигнования, предусмотрен-ные законом Воронежской области об областном бюджете)
</t>
  </si>
  <si>
    <t>Финансовое обеспечение деятельности подведомственных учреждений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</si>
  <si>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</si>
  <si>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Расходы областного бюджета на реализацию государственной программы Воронежской области «Управление государственным имуществом»</t>
  </si>
  <si>
    <t>2016 год</t>
  </si>
  <si>
    <t>всего (бюджетные ассигнования, предусмотрен-ные законом Воронежской области об областном бюджете)</t>
  </si>
  <si>
    <t>Государствен-ная программа Воронежской области</t>
  </si>
  <si>
    <t>Подпрограм-ма 1</t>
  </si>
  <si>
    <t>Подпрограм-ма 2</t>
  </si>
  <si>
    <t>Управление государствен-ным имуществом</t>
  </si>
  <si>
    <t>Совершенствова-ние системы управления в сфере имущественно-земельных отношений Воронежской области</t>
  </si>
  <si>
    <t>Регулирование и совершенствова-ние деятельности в сфере имущественных и земельных отношений</t>
  </si>
  <si>
    <t>Таблица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</si>
</sst>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left" wrapText="1"/>
    </xf>
    <xf numFmtId="172" fontId="0" fillId="0" borderId="0" xfId="0" applyNumberFormat="1" applyFill="1" applyAlignment="1">
      <alignment wrapText="1"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right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 indent="2"/>
    </xf>
    <xf numFmtId="0" fontId="56" fillId="0" borderId="10" xfId="0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vertical="top" wrapText="1"/>
    </xf>
    <xf numFmtId="49" fontId="56" fillId="0" borderId="10" xfId="0" applyNumberFormat="1" applyFont="1" applyFill="1" applyBorder="1" applyAlignment="1">
      <alignment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2" fontId="57" fillId="0" borderId="10" xfId="0" applyNumberFormat="1" applyFont="1" applyFill="1" applyBorder="1" applyAlignment="1">
      <alignment horizontal="center" vertical="top" wrapText="1"/>
    </xf>
    <xf numFmtId="172" fontId="57" fillId="0" borderId="12" xfId="0" applyNumberFormat="1" applyFont="1" applyFill="1" applyBorder="1" applyAlignment="1">
      <alignment horizontal="center" vertical="top" wrapText="1"/>
    </xf>
    <xf numFmtId="172" fontId="54" fillId="0" borderId="10" xfId="0" applyNumberFormat="1" applyFont="1" applyFill="1" applyBorder="1" applyAlignment="1">
      <alignment horizontal="center" vertical="top" wrapText="1"/>
    </xf>
    <xf numFmtId="172" fontId="54" fillId="0" borderId="12" xfId="0" applyNumberFormat="1" applyFont="1" applyFill="1" applyBorder="1" applyAlignment="1">
      <alignment horizontal="center" vertical="top" wrapText="1"/>
    </xf>
    <xf numFmtId="172" fontId="54" fillId="0" borderId="13" xfId="0" applyNumberFormat="1" applyFont="1" applyFill="1" applyBorder="1" applyAlignment="1">
      <alignment horizontal="center" vertical="top" wrapText="1"/>
    </xf>
    <xf numFmtId="172" fontId="54" fillId="0" borderId="14" xfId="0" applyNumberFormat="1" applyFont="1" applyFill="1" applyBorder="1" applyAlignment="1">
      <alignment horizontal="center" vertical="top" wrapText="1"/>
    </xf>
    <xf numFmtId="172" fontId="57" fillId="0" borderId="15" xfId="0" applyNumberFormat="1" applyFont="1" applyFill="1" applyBorder="1" applyAlignment="1">
      <alignment horizontal="center" vertical="top" wrapText="1"/>
    </xf>
    <xf numFmtId="172" fontId="54" fillId="0" borderId="15" xfId="0" applyNumberFormat="1" applyFont="1" applyFill="1" applyBorder="1" applyAlignment="1">
      <alignment horizontal="center" vertical="top" wrapText="1"/>
    </xf>
    <xf numFmtId="172" fontId="58" fillId="0" borderId="10" xfId="0" applyNumberFormat="1" applyFont="1" applyBorder="1" applyAlignment="1">
      <alignment horizontal="center" vertical="top" wrapText="1"/>
    </xf>
    <xf numFmtId="172" fontId="58" fillId="0" borderId="10" xfId="0" applyNumberFormat="1" applyFont="1" applyFill="1" applyBorder="1" applyAlignment="1">
      <alignment horizontal="center" vertical="top" wrapText="1"/>
    </xf>
    <xf numFmtId="172" fontId="54" fillId="0" borderId="11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4;&#1077;&#1087;&#1072;&#1088;&#1090;&#1072;&#1084;&#1077;&#1085;&#1090;%20&#1101;&#1082;&#1086;&#1085;&#1086;&#1084;&#1080;&#1095;&#1077;&#1089;&#1082;&#1086;&#1075;&#1086;%20&#1088;&#1072;&#1079;&#1074;&#1080;&#1090;&#1080;&#1103;\&#1044;&#1091;&#1075;&#1080;&#1085;&#1072;\&#1044;&#1048;&#1047;&#1054;\&#1058;&#1072;&#1073;&#1083;&#1080;&#1094;&#1072;%202%20%20&#1087;&#1088;&#1086;&#1076;&#1086;&#1083;&#1078;&#1077;&#1085;&#1080;&#1077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2%20%20&#1087;&#1088;&#1086;&#1076;&#1086;&#1083;&#1078;&#1077;&#1085;&#1080;&#1077;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2%20%20&#1087;&#1088;&#1086;&#1076;&#1086;&#1083;&#1078;&#1077;&#1085;&#1080;&#1077;-1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.прог."/>
      <sheetName val="Лист1"/>
    </sheetNames>
    <sheetDataSet>
      <sheetData sheetId="0">
        <row r="74">
          <cell r="F74">
            <v>1000</v>
          </cell>
          <cell r="G74">
            <v>500</v>
          </cell>
          <cell r="H74">
            <v>500</v>
          </cell>
        </row>
        <row r="90">
          <cell r="F90">
            <v>35000</v>
          </cell>
          <cell r="G90">
            <v>0</v>
          </cell>
          <cell r="H9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с.прог."/>
      <sheetName val="Лист1"/>
    </sheetNames>
    <sheetDataSet>
      <sheetData sheetId="0">
        <row r="29">
          <cell r="D29">
            <v>10000</v>
          </cell>
          <cell r="I29">
            <v>0</v>
          </cell>
          <cell r="N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ос.прог."/>
      <sheetName val="Лист1"/>
    </sheetNames>
    <sheetDataSet>
      <sheetData sheetId="0">
        <row r="11">
          <cell r="D11">
            <v>341518.9</v>
          </cell>
          <cell r="G11">
            <v>206721.8</v>
          </cell>
          <cell r="H11">
            <v>206721.8</v>
          </cell>
          <cell r="I11">
            <v>206721.8</v>
          </cell>
          <cell r="J11">
            <v>206721.8</v>
          </cell>
          <cell r="K11">
            <v>206721.8</v>
          </cell>
          <cell r="L11">
            <v>206721.8</v>
          </cell>
        </row>
        <row r="13">
          <cell r="D13">
            <v>5600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D15">
            <v>5600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5600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22">
          <cell r="D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335918.9</v>
          </cell>
          <cell r="G24">
            <v>206721.8</v>
          </cell>
          <cell r="H24">
            <v>206721.8</v>
          </cell>
          <cell r="I24">
            <v>206721.8</v>
          </cell>
          <cell r="J24">
            <v>206721.8</v>
          </cell>
          <cell r="K24">
            <v>206721.8</v>
          </cell>
          <cell r="L24">
            <v>206721.8</v>
          </cell>
        </row>
        <row r="26">
          <cell r="D26">
            <v>341518.9</v>
          </cell>
          <cell r="G26">
            <v>206721.8</v>
          </cell>
          <cell r="H26">
            <v>206721.8</v>
          </cell>
          <cell r="I26">
            <v>206721.8</v>
          </cell>
          <cell r="J26">
            <v>206721.8</v>
          </cell>
          <cell r="K26">
            <v>206721.8</v>
          </cell>
          <cell r="L26">
            <v>206721.8</v>
          </cell>
        </row>
        <row r="27">
          <cell r="D27">
            <v>147986.5</v>
          </cell>
          <cell r="G27">
            <v>14589.4</v>
          </cell>
          <cell r="H27">
            <v>14589.4</v>
          </cell>
          <cell r="I27">
            <v>14589.4</v>
          </cell>
          <cell r="J27">
            <v>14589.4</v>
          </cell>
          <cell r="K27">
            <v>14589.4</v>
          </cell>
          <cell r="L27">
            <v>14589.4</v>
          </cell>
        </row>
        <row r="33">
          <cell r="D33">
            <v>5600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8">
          <cell r="D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142386.5</v>
          </cell>
          <cell r="G40">
            <v>14589.4</v>
          </cell>
          <cell r="H40">
            <v>14589.4</v>
          </cell>
          <cell r="I40">
            <v>14589.4</v>
          </cell>
          <cell r="J40">
            <v>14589.4</v>
          </cell>
          <cell r="K40">
            <v>14589.4</v>
          </cell>
          <cell r="L40">
            <v>14589.4</v>
          </cell>
        </row>
        <row r="42">
          <cell r="D42">
            <v>147986.5</v>
          </cell>
          <cell r="G42">
            <v>14589.4</v>
          </cell>
          <cell r="H42">
            <v>14589.4</v>
          </cell>
          <cell r="I42">
            <v>14589.4</v>
          </cell>
          <cell r="J42">
            <v>14589.4</v>
          </cell>
          <cell r="K42">
            <v>14589.4</v>
          </cell>
          <cell r="L42">
            <v>14589.4</v>
          </cell>
        </row>
        <row r="43">
          <cell r="D43">
            <v>111986.5</v>
          </cell>
          <cell r="G43">
            <v>14089.4</v>
          </cell>
          <cell r="H43">
            <v>14089.4</v>
          </cell>
          <cell r="I43">
            <v>14089.4</v>
          </cell>
          <cell r="J43">
            <v>14089.4</v>
          </cell>
          <cell r="K43">
            <v>14089.4</v>
          </cell>
          <cell r="L43">
            <v>14089.4</v>
          </cell>
        </row>
        <row r="49">
          <cell r="D49">
            <v>5600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4">
          <cell r="D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106386.5</v>
          </cell>
          <cell r="G56">
            <v>14089.4</v>
          </cell>
          <cell r="H56">
            <v>14089.4</v>
          </cell>
          <cell r="I56">
            <v>14089.4</v>
          </cell>
          <cell r="J56">
            <v>14089.4</v>
          </cell>
          <cell r="K56">
            <v>14089.4</v>
          </cell>
          <cell r="L56">
            <v>14089.4</v>
          </cell>
        </row>
        <row r="58">
          <cell r="D58">
            <v>111986.5</v>
          </cell>
          <cell r="G58">
            <v>14089.4</v>
          </cell>
          <cell r="H58">
            <v>14089.4</v>
          </cell>
          <cell r="I58">
            <v>14089.4</v>
          </cell>
          <cell r="J58">
            <v>14089.4</v>
          </cell>
          <cell r="K58">
            <v>14089.4</v>
          </cell>
          <cell r="L58">
            <v>14089.4</v>
          </cell>
        </row>
        <row r="59">
          <cell r="D59">
            <v>1000</v>
          </cell>
          <cell r="G59">
            <v>500</v>
          </cell>
          <cell r="H59">
            <v>500</v>
          </cell>
          <cell r="I59">
            <v>500</v>
          </cell>
          <cell r="J59">
            <v>500</v>
          </cell>
          <cell r="K59">
            <v>500</v>
          </cell>
          <cell r="L59">
            <v>500</v>
          </cell>
        </row>
        <row r="74">
          <cell r="D74">
            <v>1000</v>
          </cell>
          <cell r="G74">
            <v>500</v>
          </cell>
          <cell r="H74">
            <v>500</v>
          </cell>
          <cell r="I74">
            <v>500</v>
          </cell>
          <cell r="J74">
            <v>500</v>
          </cell>
          <cell r="K74">
            <v>500</v>
          </cell>
          <cell r="L74">
            <v>500</v>
          </cell>
        </row>
        <row r="75">
          <cell r="D75">
            <v>35000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88">
          <cell r="D88">
            <v>35000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91">
          <cell r="D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3">
          <cell r="D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107">
          <cell r="D107">
            <v>193532.4</v>
          </cell>
          <cell r="G107">
            <v>192132.4</v>
          </cell>
          <cell r="H107">
            <v>192132.4</v>
          </cell>
          <cell r="I107">
            <v>192132.4</v>
          </cell>
          <cell r="J107">
            <v>192132.4</v>
          </cell>
          <cell r="K107">
            <v>192132.4</v>
          </cell>
          <cell r="L107">
            <v>192132.4</v>
          </cell>
        </row>
        <row r="120">
          <cell r="D120">
            <v>193532.4</v>
          </cell>
          <cell r="G120">
            <v>192132.4</v>
          </cell>
          <cell r="H120">
            <v>192132.4</v>
          </cell>
          <cell r="I120">
            <v>192132.4</v>
          </cell>
          <cell r="J120">
            <v>192132.4</v>
          </cell>
          <cell r="K120">
            <v>192132.4</v>
          </cell>
          <cell r="L120">
            <v>192132.4</v>
          </cell>
        </row>
        <row r="123">
          <cell r="D123">
            <v>87689</v>
          </cell>
          <cell r="G123">
            <v>86289</v>
          </cell>
          <cell r="H123">
            <v>86289</v>
          </cell>
          <cell r="I123">
            <v>86289</v>
          </cell>
          <cell r="J123">
            <v>86289</v>
          </cell>
          <cell r="K123">
            <v>86289</v>
          </cell>
          <cell r="L123">
            <v>86289</v>
          </cell>
        </row>
        <row r="136">
          <cell r="D136">
            <v>87689</v>
          </cell>
          <cell r="G136">
            <v>86289</v>
          </cell>
          <cell r="H136">
            <v>86289</v>
          </cell>
          <cell r="I136">
            <v>86289</v>
          </cell>
          <cell r="J136">
            <v>86289</v>
          </cell>
          <cell r="K136">
            <v>86289</v>
          </cell>
          <cell r="L136">
            <v>86289</v>
          </cell>
        </row>
        <row r="155">
          <cell r="D155">
            <v>105843.4</v>
          </cell>
          <cell r="G155">
            <v>105843.4</v>
          </cell>
          <cell r="H155">
            <v>105843.4</v>
          </cell>
          <cell r="I155">
            <v>105843.4</v>
          </cell>
          <cell r="J155">
            <v>105843.4</v>
          </cell>
          <cell r="K155">
            <v>105843.4</v>
          </cell>
          <cell r="L155">
            <v>105843.4</v>
          </cell>
        </row>
        <row r="168">
          <cell r="D168">
            <v>105843.4</v>
          </cell>
          <cell r="G168">
            <v>105843.4</v>
          </cell>
          <cell r="H168">
            <v>105843.4</v>
          </cell>
          <cell r="I168">
            <v>105843.4</v>
          </cell>
          <cell r="J168">
            <v>105843.4</v>
          </cell>
          <cell r="K168">
            <v>105843.4</v>
          </cell>
          <cell r="L168">
            <v>105843.4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Normal="90" zoomScaleSheetLayoutView="100" zoomScalePageLayoutView="90" workbookViewId="0" topLeftCell="A1">
      <selection activeCell="C96" sqref="C96"/>
    </sheetView>
  </sheetViews>
  <sheetFormatPr defaultColWidth="9.00390625" defaultRowHeight="12.75"/>
  <cols>
    <col min="1" max="1" width="12.50390625" style="0" customWidth="1"/>
    <col min="2" max="2" width="15.50390625" style="0" customWidth="1"/>
    <col min="3" max="3" width="24.875" style="0" customWidth="1"/>
    <col min="4" max="4" width="12.125" style="0" customWidth="1"/>
    <col min="5" max="5" width="12.25390625" style="0" customWidth="1"/>
    <col min="6" max="6" width="12.125" style="0" customWidth="1"/>
    <col min="7" max="7" width="12.375" style="0" customWidth="1"/>
    <col min="8" max="8" width="11.875" style="6" customWidth="1"/>
    <col min="9" max="9" width="11.875" style="0" customWidth="1"/>
    <col min="10" max="10" width="12.25390625" style="6" customWidth="1"/>
    <col min="11" max="11" width="11.75390625" style="6" customWidth="1"/>
    <col min="12" max="12" width="12.125" style="6" customWidth="1"/>
    <col min="13" max="13" width="11.625" style="0" customWidth="1"/>
    <col min="14" max="14" width="19.00390625" style="0" customWidth="1"/>
  </cols>
  <sheetData>
    <row r="1" spans="6:13" ht="28.5" customHeight="1">
      <c r="F1" s="60" t="s">
        <v>51</v>
      </c>
      <c r="G1" s="60"/>
      <c r="H1" s="60"/>
      <c r="I1" s="60"/>
      <c r="J1" s="60"/>
      <c r="K1" s="60"/>
      <c r="L1" s="60"/>
      <c r="M1" s="60"/>
    </row>
    <row r="2" spans="1:16" ht="39.75" customHeight="1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"/>
      <c r="O2" s="3"/>
      <c r="P2" s="3"/>
    </row>
    <row r="3" spans="6:13" ht="8.25" customHeight="1">
      <c r="F3" s="2"/>
      <c r="G3" s="2"/>
      <c r="H3" s="11"/>
      <c r="I3" s="2"/>
      <c r="J3" s="11"/>
      <c r="K3" s="11"/>
      <c r="L3" s="11"/>
      <c r="M3" s="2"/>
    </row>
    <row r="4" spans="1:13" ht="27" customHeight="1">
      <c r="A4" s="50" t="s">
        <v>0</v>
      </c>
      <c r="B4" s="50" t="s">
        <v>4</v>
      </c>
      <c r="C4" s="50" t="s">
        <v>24</v>
      </c>
      <c r="D4" s="58" t="s">
        <v>17</v>
      </c>
      <c r="E4" s="58"/>
      <c r="F4" s="58"/>
      <c r="G4" s="58"/>
      <c r="H4" s="58"/>
      <c r="I4" s="58"/>
      <c r="J4" s="58"/>
      <c r="K4" s="58"/>
      <c r="L4" s="58"/>
      <c r="M4" s="58"/>
    </row>
    <row r="5" spans="1:13" ht="18.75" customHeight="1">
      <c r="A5" s="51"/>
      <c r="B5" s="51"/>
      <c r="C5" s="51"/>
      <c r="D5" s="50" t="s">
        <v>26</v>
      </c>
      <c r="E5" s="58" t="s">
        <v>18</v>
      </c>
      <c r="F5" s="58"/>
      <c r="G5" s="58"/>
      <c r="H5" s="58"/>
      <c r="I5" s="58"/>
      <c r="J5" s="58"/>
      <c r="K5" s="58"/>
      <c r="L5" s="58"/>
      <c r="M5" s="58"/>
    </row>
    <row r="6" spans="1:16" ht="27" customHeight="1">
      <c r="A6" s="51"/>
      <c r="B6" s="51"/>
      <c r="C6" s="51"/>
      <c r="D6" s="51"/>
      <c r="E6" s="55" t="s">
        <v>25</v>
      </c>
      <c r="F6" s="56"/>
      <c r="G6" s="57"/>
      <c r="H6" s="55" t="s">
        <v>28</v>
      </c>
      <c r="I6" s="56"/>
      <c r="J6" s="57"/>
      <c r="K6" s="55" t="s">
        <v>43</v>
      </c>
      <c r="L6" s="56"/>
      <c r="M6" s="57"/>
      <c r="N6" s="1"/>
      <c r="O6" s="1"/>
      <c r="P6" s="1"/>
    </row>
    <row r="7" spans="1:16" ht="23.25" customHeight="1">
      <c r="A7" s="51"/>
      <c r="B7" s="51"/>
      <c r="C7" s="51"/>
      <c r="D7" s="51"/>
      <c r="E7" s="58" t="s">
        <v>44</v>
      </c>
      <c r="F7" s="53" t="s">
        <v>27</v>
      </c>
      <c r="G7" s="54"/>
      <c r="H7" s="59" t="s">
        <v>39</v>
      </c>
      <c r="I7" s="53" t="s">
        <v>27</v>
      </c>
      <c r="J7" s="54"/>
      <c r="K7" s="50" t="s">
        <v>39</v>
      </c>
      <c r="L7" s="53" t="s">
        <v>27</v>
      </c>
      <c r="M7" s="54"/>
      <c r="N7" s="1"/>
      <c r="O7" s="1"/>
      <c r="P7" s="1"/>
    </row>
    <row r="8" spans="1:16" ht="127.5" customHeight="1">
      <c r="A8" s="52"/>
      <c r="B8" s="52"/>
      <c r="C8" s="52"/>
      <c r="D8" s="52"/>
      <c r="E8" s="58"/>
      <c r="F8" s="18" t="s">
        <v>38</v>
      </c>
      <c r="G8" s="18" t="s">
        <v>37</v>
      </c>
      <c r="H8" s="59"/>
      <c r="I8" s="18" t="s">
        <v>38</v>
      </c>
      <c r="J8" s="19" t="s">
        <v>37</v>
      </c>
      <c r="K8" s="52"/>
      <c r="L8" s="43" t="s">
        <v>38</v>
      </c>
      <c r="M8" s="44" t="s">
        <v>37</v>
      </c>
      <c r="N8" s="1"/>
      <c r="O8" s="1"/>
      <c r="P8" s="1"/>
    </row>
    <row r="9" spans="1:16" ht="15.7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5">
        <v>6</v>
      </c>
      <c r="G9" s="15">
        <v>7</v>
      </c>
      <c r="H9" s="16">
        <v>8</v>
      </c>
      <c r="I9" s="12">
        <v>9</v>
      </c>
      <c r="J9" s="13">
        <v>10</v>
      </c>
      <c r="K9" s="16">
        <v>11</v>
      </c>
      <c r="L9" s="16">
        <v>12</v>
      </c>
      <c r="M9" s="14">
        <v>13</v>
      </c>
      <c r="N9" s="1"/>
      <c r="O9" s="1"/>
      <c r="P9" s="1"/>
    </row>
    <row r="10" spans="1:16" s="6" customFormat="1" ht="15.75" customHeight="1">
      <c r="A10" s="48" t="s">
        <v>45</v>
      </c>
      <c r="B10" s="48" t="s">
        <v>48</v>
      </c>
      <c r="C10" s="20" t="s">
        <v>1</v>
      </c>
      <c r="D10" s="30">
        <f>E10+H10+K10+'[3]Гос.прог.'!$D$11+'[3]Гос.прог.'!$G$11+'[3]Гос.прог.'!$H$11+'[3]Гос.прог.'!$I$11+'[3]Гос.прог.'!$J$11+'[3]Гос.прог.'!$K$11+'[3]Гос.прог.'!$L$11</f>
        <v>3275524.499999999</v>
      </c>
      <c r="E10" s="30">
        <f>E26+E106</f>
        <v>802682.3</v>
      </c>
      <c r="F10" s="31">
        <v>0</v>
      </c>
      <c r="G10" s="31">
        <f>E10</f>
        <v>802682.3</v>
      </c>
      <c r="H10" s="30">
        <f>H26+H106</f>
        <v>407538.3</v>
      </c>
      <c r="I10" s="30">
        <v>0</v>
      </c>
      <c r="J10" s="30">
        <f>H10</f>
        <v>407538.3</v>
      </c>
      <c r="K10" s="30">
        <f>K26+K106</f>
        <v>483454.2</v>
      </c>
      <c r="L10" s="30">
        <v>0</v>
      </c>
      <c r="M10" s="30">
        <f>M26+M106</f>
        <v>483454.2</v>
      </c>
      <c r="N10" s="8"/>
      <c r="O10" s="5"/>
      <c r="P10" s="5"/>
    </row>
    <row r="11" spans="1:16" s="6" customFormat="1" ht="29.25" customHeight="1">
      <c r="A11" s="48"/>
      <c r="B11" s="48"/>
      <c r="C11" s="20" t="s">
        <v>19</v>
      </c>
      <c r="D11" s="30"/>
      <c r="E11" s="30"/>
      <c r="F11" s="32"/>
      <c r="G11" s="31"/>
      <c r="H11" s="30"/>
      <c r="I11" s="32"/>
      <c r="J11" s="30"/>
      <c r="K11" s="30"/>
      <c r="L11" s="30"/>
      <c r="M11" s="30"/>
      <c r="N11" s="8"/>
      <c r="O11" s="5"/>
      <c r="P11" s="5"/>
    </row>
    <row r="12" spans="1:16" s="6" customFormat="1" ht="28.5" customHeight="1">
      <c r="A12" s="48"/>
      <c r="B12" s="48"/>
      <c r="C12" s="20" t="s">
        <v>20</v>
      </c>
      <c r="D12" s="30">
        <f>E12+H12+K12+'[3]Гос.прог.'!$D$13+'[3]Гос.прог.'!$G$13+'[3]Гос.прог.'!$H$13+'[3]Гос.прог.'!$I$13+'[3]Гос.прог.'!$J$13+'[3]Гос.прог.'!$K$13+'[3]Гос.прог.'!$L$13</f>
        <v>466092.69999999995</v>
      </c>
      <c r="E12" s="32">
        <f>E14+E21</f>
        <v>334857.39999999997</v>
      </c>
      <c r="F12" s="32">
        <v>0</v>
      </c>
      <c r="G12" s="33">
        <f>E12</f>
        <v>334857.39999999997</v>
      </c>
      <c r="H12" s="32">
        <f>H14+H21</f>
        <v>78735.3</v>
      </c>
      <c r="I12" s="32">
        <v>0</v>
      </c>
      <c r="J12" s="32">
        <f>H12</f>
        <v>78735.3</v>
      </c>
      <c r="K12" s="32">
        <f>K14+K21</f>
        <v>46900</v>
      </c>
      <c r="L12" s="32">
        <v>0</v>
      </c>
      <c r="M12" s="32">
        <f>M14+M21</f>
        <v>46900</v>
      </c>
      <c r="N12" s="8"/>
      <c r="O12" s="5"/>
      <c r="P12" s="5"/>
    </row>
    <row r="13" spans="1:16" s="6" customFormat="1" ht="19.5" customHeight="1">
      <c r="A13" s="48"/>
      <c r="B13" s="48"/>
      <c r="C13" s="20" t="s">
        <v>21</v>
      </c>
      <c r="D13" s="30"/>
      <c r="E13" s="32"/>
      <c r="F13" s="32"/>
      <c r="G13" s="33"/>
      <c r="H13" s="32"/>
      <c r="I13" s="32"/>
      <c r="J13" s="32"/>
      <c r="K13" s="32"/>
      <c r="L13" s="32"/>
      <c r="M13" s="32"/>
      <c r="N13" s="8"/>
      <c r="O13" s="5"/>
      <c r="P13" s="5"/>
    </row>
    <row r="14" spans="1:16" s="6" customFormat="1" ht="68.25" customHeight="1">
      <c r="A14" s="48"/>
      <c r="B14" s="48"/>
      <c r="C14" s="20" t="s">
        <v>29</v>
      </c>
      <c r="D14" s="30">
        <f>E14+H14+K14+'[3]Гос.прог.'!$D$15+'[3]Гос.прог.'!$G$15+'[3]Гос.прог.'!$H$15+'[3]Гос.прог.'!$I$15+'[3]Гос.прог.'!$J$15+'[3]Гос.прог.'!$K$15+'[3]Гос.прог.'!$L$15</f>
        <v>32374.6</v>
      </c>
      <c r="E14" s="32">
        <f>E16</f>
        <v>20639.3</v>
      </c>
      <c r="F14" s="32">
        <f aca="true" t="shared" si="0" ref="F14:M14">F16</f>
        <v>0</v>
      </c>
      <c r="G14" s="32">
        <f t="shared" si="0"/>
        <v>20639.3</v>
      </c>
      <c r="H14" s="32">
        <f t="shared" si="0"/>
        <v>1235.3</v>
      </c>
      <c r="I14" s="32">
        <f t="shared" si="0"/>
        <v>0</v>
      </c>
      <c r="J14" s="32">
        <f t="shared" si="0"/>
        <v>1235.3</v>
      </c>
      <c r="K14" s="32">
        <f t="shared" si="0"/>
        <v>4900</v>
      </c>
      <c r="L14" s="32">
        <f t="shared" si="0"/>
        <v>0</v>
      </c>
      <c r="M14" s="32">
        <f t="shared" si="0"/>
        <v>4900</v>
      </c>
      <c r="N14" s="8"/>
      <c r="O14" s="5"/>
      <c r="P14" s="5"/>
    </row>
    <row r="15" spans="1:16" s="6" customFormat="1" ht="70.5" customHeight="1">
      <c r="A15" s="48"/>
      <c r="B15" s="48"/>
      <c r="C15" s="21" t="s">
        <v>30</v>
      </c>
      <c r="D15" s="30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8"/>
      <c r="O15" s="5"/>
      <c r="P15" s="5"/>
    </row>
    <row r="16" spans="1:16" s="6" customFormat="1" ht="84.75" customHeight="1">
      <c r="A16" s="48"/>
      <c r="B16" s="48"/>
      <c r="C16" s="21" t="s">
        <v>31</v>
      </c>
      <c r="D16" s="30">
        <f>E16+H16+K16+'[3]Гос.прог.'!$D$17+'[3]Гос.прог.'!$G$17+'[3]Гос.прог.'!$H$17+'[3]Гос.прог.'!$I$17+'[3]Гос.прог.'!$J$17+'[3]Гос.прог.'!$K$17+'[3]Гос.прог.'!$L$17</f>
        <v>32374.6</v>
      </c>
      <c r="E16" s="32">
        <f>E32</f>
        <v>20639.3</v>
      </c>
      <c r="F16" s="32">
        <f aca="true" t="shared" si="1" ref="F16:M16">F32</f>
        <v>0</v>
      </c>
      <c r="G16" s="32">
        <f t="shared" si="1"/>
        <v>20639.3</v>
      </c>
      <c r="H16" s="32">
        <f t="shared" si="1"/>
        <v>1235.3</v>
      </c>
      <c r="I16" s="32">
        <f t="shared" si="1"/>
        <v>0</v>
      </c>
      <c r="J16" s="32">
        <f t="shared" si="1"/>
        <v>1235.3</v>
      </c>
      <c r="K16" s="32">
        <f t="shared" si="1"/>
        <v>4900</v>
      </c>
      <c r="L16" s="32">
        <f t="shared" si="1"/>
        <v>0</v>
      </c>
      <c r="M16" s="32">
        <f t="shared" si="1"/>
        <v>4900</v>
      </c>
      <c r="N16" s="8"/>
      <c r="O16" s="5"/>
      <c r="P16" s="5"/>
    </row>
    <row r="17" spans="1:16" s="6" customFormat="1" ht="57.75" customHeight="1">
      <c r="A17" s="48"/>
      <c r="B17" s="48"/>
      <c r="C17" s="21" t="s">
        <v>32</v>
      </c>
      <c r="D17" s="30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8"/>
      <c r="O17" s="5"/>
      <c r="P17" s="5"/>
    </row>
    <row r="18" spans="1:16" s="6" customFormat="1" ht="72" customHeight="1">
      <c r="A18" s="48"/>
      <c r="B18" s="48"/>
      <c r="C18" s="21" t="s">
        <v>33</v>
      </c>
      <c r="D18" s="30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8"/>
      <c r="O18" s="5"/>
      <c r="P18" s="5"/>
    </row>
    <row r="19" spans="1:16" s="6" customFormat="1" ht="83.25" customHeight="1">
      <c r="A19" s="48"/>
      <c r="B19" s="48"/>
      <c r="C19" s="21" t="s">
        <v>34</v>
      </c>
      <c r="D19" s="30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8"/>
      <c r="O19" s="5"/>
      <c r="P19" s="5"/>
    </row>
    <row r="20" spans="1:16" s="6" customFormat="1" ht="96" customHeight="1">
      <c r="A20" s="48"/>
      <c r="B20" s="48"/>
      <c r="C20" s="21" t="s">
        <v>35</v>
      </c>
      <c r="D20" s="30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8"/>
      <c r="O20" s="5"/>
      <c r="P20" s="5"/>
    </row>
    <row r="21" spans="1:16" s="6" customFormat="1" ht="75" customHeight="1">
      <c r="A21" s="48"/>
      <c r="B21" s="48"/>
      <c r="C21" s="20" t="s">
        <v>36</v>
      </c>
      <c r="D21" s="30">
        <f>E21+H21+K21+'[3]Гос.прог.'!$D$22+'[3]Гос.прог.'!$G$22+'[3]Гос.прог.'!$H$22+'[3]Гос.прог.'!$I$22+'[3]Гос.прог.'!$J$22+'[3]Гос.прог.'!$K$22+'[3]Гос.прог.'!$L$22</f>
        <v>433718.1</v>
      </c>
      <c r="E21" s="32">
        <f>E37+E117</f>
        <v>314218.1</v>
      </c>
      <c r="F21" s="32">
        <v>0</v>
      </c>
      <c r="G21" s="33">
        <f>E21</f>
        <v>314218.1</v>
      </c>
      <c r="H21" s="32">
        <f>H37+H117</f>
        <v>77500</v>
      </c>
      <c r="I21" s="32">
        <v>0</v>
      </c>
      <c r="J21" s="32">
        <f>H21</f>
        <v>77500</v>
      </c>
      <c r="K21" s="32">
        <f>K37+K117</f>
        <v>42000</v>
      </c>
      <c r="L21" s="32">
        <v>0</v>
      </c>
      <c r="M21" s="32">
        <f>M37+M117</f>
        <v>42000</v>
      </c>
      <c r="N21" s="8"/>
      <c r="O21" s="5"/>
      <c r="P21" s="5"/>
    </row>
    <row r="22" spans="1:16" s="6" customFormat="1" ht="17.25" customHeight="1">
      <c r="A22" s="48"/>
      <c r="B22" s="48"/>
      <c r="C22" s="20" t="s">
        <v>22</v>
      </c>
      <c r="D22" s="30">
        <v>0</v>
      </c>
      <c r="E22" s="32">
        <v>0</v>
      </c>
      <c r="F22" s="32">
        <v>0</v>
      </c>
      <c r="G22" s="34">
        <f>E22</f>
        <v>0</v>
      </c>
      <c r="H22" s="32">
        <v>0</v>
      </c>
      <c r="I22" s="32">
        <v>0</v>
      </c>
      <c r="J22" s="32">
        <f>H22</f>
        <v>0</v>
      </c>
      <c r="K22" s="32">
        <v>0</v>
      </c>
      <c r="L22" s="32">
        <v>0</v>
      </c>
      <c r="M22" s="32">
        <v>0</v>
      </c>
      <c r="N22" s="8"/>
      <c r="O22" s="5"/>
      <c r="P22" s="5"/>
    </row>
    <row r="23" spans="1:16" s="6" customFormat="1" ht="16.5" customHeight="1">
      <c r="A23" s="48"/>
      <c r="B23" s="48"/>
      <c r="C23" s="20" t="s">
        <v>23</v>
      </c>
      <c r="D23" s="30">
        <f>E23+H23+K23+'[3]Гос.прог.'!$D$24+'[3]Гос.прог.'!$G$24+'[3]Гос.прог.'!$H$24+'[3]Гос.прог.'!$I$24+'[3]Гос.прог.'!$J$24+'[3]Гос.прог.'!$K$24+'[3]Гос.прог.'!$L$24</f>
        <v>2809431.7999999993</v>
      </c>
      <c r="E23" s="32">
        <f>E39+E119</f>
        <v>467824.9</v>
      </c>
      <c r="F23" s="32">
        <v>0</v>
      </c>
      <c r="G23" s="34">
        <f>E23</f>
        <v>467824.9</v>
      </c>
      <c r="H23" s="32">
        <f>H39+H119</f>
        <v>328803</v>
      </c>
      <c r="I23" s="32">
        <v>0</v>
      </c>
      <c r="J23" s="32">
        <f>H23</f>
        <v>328803</v>
      </c>
      <c r="K23" s="32">
        <f>K39+K119</f>
        <v>436554.2</v>
      </c>
      <c r="L23" s="32">
        <v>0</v>
      </c>
      <c r="M23" s="32">
        <f>M39+M119</f>
        <v>436554.2</v>
      </c>
      <c r="N23" s="8"/>
      <c r="O23" s="5"/>
      <c r="P23" s="5"/>
    </row>
    <row r="24" spans="1:16" s="6" customFormat="1" ht="15" customHeight="1">
      <c r="A24" s="48"/>
      <c r="B24" s="48"/>
      <c r="C24" s="22" t="s">
        <v>2</v>
      </c>
      <c r="D24" s="30"/>
      <c r="E24" s="32"/>
      <c r="F24" s="32"/>
      <c r="G24" s="34"/>
      <c r="H24" s="32"/>
      <c r="I24" s="32"/>
      <c r="J24" s="32"/>
      <c r="K24" s="32"/>
      <c r="L24" s="32"/>
      <c r="M24" s="32"/>
      <c r="N24" s="5"/>
      <c r="O24" s="5"/>
      <c r="P24" s="5"/>
    </row>
    <row r="25" spans="1:16" s="6" customFormat="1" ht="48" customHeight="1">
      <c r="A25" s="48"/>
      <c r="B25" s="48"/>
      <c r="C25" s="20" t="s">
        <v>12</v>
      </c>
      <c r="D25" s="30">
        <f>E25+H25+K25+'[3]Гос.прог.'!$D$26+'[3]Гос.прог.'!$G$26+'[3]Гос.прог.'!$H$26+'[3]Гос.прог.'!$I$26+'[3]Гос.прог.'!$J$26+'[3]Гос.прог.'!$K$26+'[3]Гос.прог.'!$L$26</f>
        <v>3275524.499999999</v>
      </c>
      <c r="E25" s="35">
        <f>E10</f>
        <v>802682.3</v>
      </c>
      <c r="F25" s="32">
        <v>0</v>
      </c>
      <c r="G25" s="34">
        <f>E25</f>
        <v>802682.3</v>
      </c>
      <c r="H25" s="32">
        <f>H10</f>
        <v>407538.3</v>
      </c>
      <c r="I25" s="32">
        <v>0</v>
      </c>
      <c r="J25" s="32">
        <f>H25</f>
        <v>407538.3</v>
      </c>
      <c r="K25" s="32">
        <f>K10</f>
        <v>483454.2</v>
      </c>
      <c r="L25" s="32">
        <v>0</v>
      </c>
      <c r="M25" s="32">
        <f>M10</f>
        <v>483454.2</v>
      </c>
      <c r="N25" s="5"/>
      <c r="O25" s="5"/>
      <c r="P25" s="5"/>
    </row>
    <row r="26" spans="1:16" s="6" customFormat="1" ht="14.25" customHeight="1">
      <c r="A26" s="48" t="s">
        <v>46</v>
      </c>
      <c r="B26" s="48" t="s">
        <v>49</v>
      </c>
      <c r="C26" s="20" t="s">
        <v>1</v>
      </c>
      <c r="D26" s="30">
        <f>E26+H26+K26+'[3]Гос.прог.'!$D$27+'[3]Гос.прог.'!$G$27+'[3]Гос.прог.'!$H$27+'[3]Гос.прог.'!$I$27+'[3]Гос.прог.'!$J$27+'[3]Гос.прог.'!$K$27+'[3]Гос.прог.'!$L$27</f>
        <v>1353428.6999999995</v>
      </c>
      <c r="E26" s="31">
        <f>E42+E58+E74+E90</f>
        <v>610335.3</v>
      </c>
      <c r="F26" s="30">
        <v>0</v>
      </c>
      <c r="G26" s="31">
        <f>E26</f>
        <v>610335.3</v>
      </c>
      <c r="H26" s="31">
        <f>H42+H58+H74+H90</f>
        <v>219135.3</v>
      </c>
      <c r="I26" s="30">
        <v>0</v>
      </c>
      <c r="J26" s="30">
        <f>H26</f>
        <v>219135.3</v>
      </c>
      <c r="K26" s="30">
        <f>K42+K58+K74+K90</f>
        <v>288435.2</v>
      </c>
      <c r="L26" s="32">
        <v>0</v>
      </c>
      <c r="M26" s="30">
        <f>M42+M58+M74+M90</f>
        <v>288435.2</v>
      </c>
      <c r="N26" s="8"/>
      <c r="O26" s="5"/>
      <c r="P26" s="5"/>
    </row>
    <row r="27" spans="1:16" s="6" customFormat="1" ht="28.5" customHeight="1">
      <c r="A27" s="48"/>
      <c r="B27" s="48"/>
      <c r="C27" s="20" t="s">
        <v>19</v>
      </c>
      <c r="D27" s="30"/>
      <c r="E27" s="36"/>
      <c r="F27" s="32"/>
      <c r="G27" s="33"/>
      <c r="H27" s="36"/>
      <c r="I27" s="32"/>
      <c r="J27" s="32"/>
      <c r="K27" s="36"/>
      <c r="L27" s="32">
        <v>0</v>
      </c>
      <c r="M27" s="36"/>
      <c r="N27" s="8"/>
      <c r="O27" s="5"/>
      <c r="P27" s="5"/>
    </row>
    <row r="28" spans="1:16" s="6" customFormat="1" ht="34.5" customHeight="1">
      <c r="A28" s="48"/>
      <c r="B28" s="48"/>
      <c r="C28" s="20" t="s">
        <v>20</v>
      </c>
      <c r="D28" s="30">
        <f>E28+H28+K28+'[2]Гос.прог.'!$D$29+'[2]Гос.прог.'!$I$29+'[2]Гос.прог.'!$N$29</f>
        <v>470492.69999999995</v>
      </c>
      <c r="E28" s="37">
        <f>E37+E30</f>
        <v>334857.39999999997</v>
      </c>
      <c r="F28" s="32">
        <v>0</v>
      </c>
      <c r="G28" s="33">
        <f>E28</f>
        <v>334857.39999999997</v>
      </c>
      <c r="H28" s="37">
        <f>H37+H30</f>
        <v>78735.3</v>
      </c>
      <c r="I28" s="32">
        <v>0</v>
      </c>
      <c r="J28" s="32">
        <f>H28</f>
        <v>78735.3</v>
      </c>
      <c r="K28" s="37">
        <f>K37+K30</f>
        <v>46900</v>
      </c>
      <c r="L28" s="32">
        <v>0</v>
      </c>
      <c r="M28" s="37">
        <f>M37+M30</f>
        <v>46900</v>
      </c>
      <c r="N28" s="8"/>
      <c r="O28" s="5"/>
      <c r="P28" s="5"/>
    </row>
    <row r="29" spans="1:16" s="6" customFormat="1" ht="20.25" customHeight="1">
      <c r="A29" s="48"/>
      <c r="B29" s="48"/>
      <c r="C29" s="20" t="s">
        <v>21</v>
      </c>
      <c r="D29" s="30"/>
      <c r="E29" s="32"/>
      <c r="F29" s="32"/>
      <c r="G29" s="32"/>
      <c r="H29" s="32"/>
      <c r="I29" s="32"/>
      <c r="J29" s="32"/>
      <c r="K29" s="32"/>
      <c r="L29" s="32"/>
      <c r="M29" s="32"/>
      <c r="N29" s="8"/>
      <c r="O29" s="5"/>
      <c r="P29" s="5"/>
    </row>
    <row r="30" spans="1:16" s="6" customFormat="1" ht="72" customHeight="1">
      <c r="A30" s="48"/>
      <c r="B30" s="48"/>
      <c r="C30" s="20" t="s">
        <v>29</v>
      </c>
      <c r="D30" s="30">
        <f>E30+H30+K30+'[2]Гос.прог.'!$D$29+'[2]Гос.прог.'!$I$29+'[2]Гос.прог.'!$N$29</f>
        <v>36774.6</v>
      </c>
      <c r="E30" s="32">
        <f>E32</f>
        <v>20639.3</v>
      </c>
      <c r="F30" s="32">
        <f aca="true" t="shared" si="2" ref="F30:M30">F32</f>
        <v>0</v>
      </c>
      <c r="G30" s="32">
        <f t="shared" si="2"/>
        <v>20639.3</v>
      </c>
      <c r="H30" s="32">
        <f t="shared" si="2"/>
        <v>1235.3</v>
      </c>
      <c r="I30" s="32">
        <f t="shared" si="2"/>
        <v>0</v>
      </c>
      <c r="J30" s="32">
        <f t="shared" si="2"/>
        <v>1235.3</v>
      </c>
      <c r="K30" s="32">
        <f t="shared" si="2"/>
        <v>4900</v>
      </c>
      <c r="L30" s="32">
        <f t="shared" si="2"/>
        <v>0</v>
      </c>
      <c r="M30" s="32">
        <f t="shared" si="2"/>
        <v>4900</v>
      </c>
      <c r="N30" s="8"/>
      <c r="O30" s="5"/>
      <c r="P30" s="5"/>
    </row>
    <row r="31" spans="1:16" s="6" customFormat="1" ht="68.25" customHeight="1">
      <c r="A31" s="48"/>
      <c r="B31" s="48"/>
      <c r="C31" s="21" t="s">
        <v>30</v>
      </c>
      <c r="D31" s="30">
        <v>0</v>
      </c>
      <c r="E31" s="38">
        <v>0</v>
      </c>
      <c r="F31" s="38">
        <v>0</v>
      </c>
      <c r="G31" s="38">
        <v>0</v>
      </c>
      <c r="H31" s="39">
        <v>0</v>
      </c>
      <c r="I31" s="38">
        <v>0</v>
      </c>
      <c r="J31" s="39">
        <v>0</v>
      </c>
      <c r="K31" s="38">
        <v>0</v>
      </c>
      <c r="L31" s="32">
        <v>0</v>
      </c>
      <c r="M31" s="38">
        <v>0</v>
      </c>
      <c r="N31" s="8"/>
      <c r="O31" s="5"/>
      <c r="P31" s="5"/>
    </row>
    <row r="32" spans="1:16" s="6" customFormat="1" ht="84" customHeight="1">
      <c r="A32" s="48"/>
      <c r="B32" s="48"/>
      <c r="C32" s="21" t="s">
        <v>31</v>
      </c>
      <c r="D32" s="30">
        <f>E32+H32+K32+'[3]Гос.прог.'!$D$33+'[3]Гос.прог.'!$G$33+'[3]Гос.прог.'!$H$33+'[3]Гос.прог.'!$I$33+'[3]Гос.прог.'!$J$33+'[3]Гос.прог.'!$K$33+'[3]Гос.прог.'!$L$33</f>
        <v>32374.6</v>
      </c>
      <c r="E32" s="38">
        <f>E48</f>
        <v>20639.3</v>
      </c>
      <c r="F32" s="38">
        <f aca="true" t="shared" si="3" ref="F32:M32">F48</f>
        <v>0</v>
      </c>
      <c r="G32" s="38">
        <f t="shared" si="3"/>
        <v>20639.3</v>
      </c>
      <c r="H32" s="38">
        <f t="shared" si="3"/>
        <v>1235.3</v>
      </c>
      <c r="I32" s="38">
        <f t="shared" si="3"/>
        <v>0</v>
      </c>
      <c r="J32" s="38">
        <f t="shared" si="3"/>
        <v>1235.3</v>
      </c>
      <c r="K32" s="38">
        <f t="shared" si="3"/>
        <v>4900</v>
      </c>
      <c r="L32" s="38">
        <f t="shared" si="3"/>
        <v>0</v>
      </c>
      <c r="M32" s="38">
        <f t="shared" si="3"/>
        <v>4900</v>
      </c>
      <c r="N32" s="8"/>
      <c r="O32" s="5"/>
      <c r="P32" s="5"/>
    </row>
    <row r="33" spans="1:16" s="6" customFormat="1" ht="59.25" customHeight="1">
      <c r="A33" s="48"/>
      <c r="B33" s="48"/>
      <c r="C33" s="21" t="s">
        <v>32</v>
      </c>
      <c r="D33" s="30">
        <v>0</v>
      </c>
      <c r="E33" s="38">
        <v>0</v>
      </c>
      <c r="F33" s="38">
        <v>0</v>
      </c>
      <c r="G33" s="38">
        <v>0</v>
      </c>
      <c r="H33" s="39">
        <v>0</v>
      </c>
      <c r="I33" s="38">
        <v>0</v>
      </c>
      <c r="J33" s="39">
        <v>0</v>
      </c>
      <c r="K33" s="38">
        <v>0</v>
      </c>
      <c r="L33" s="32">
        <v>0</v>
      </c>
      <c r="M33" s="38">
        <v>0</v>
      </c>
      <c r="N33" s="8"/>
      <c r="O33" s="5"/>
      <c r="P33" s="5"/>
    </row>
    <row r="34" spans="1:16" s="6" customFormat="1" ht="74.25" customHeight="1">
      <c r="A34" s="48"/>
      <c r="B34" s="48"/>
      <c r="C34" s="21" t="s">
        <v>33</v>
      </c>
      <c r="D34" s="30">
        <v>0</v>
      </c>
      <c r="E34" s="38">
        <v>0</v>
      </c>
      <c r="F34" s="38">
        <v>0</v>
      </c>
      <c r="G34" s="38">
        <v>0</v>
      </c>
      <c r="H34" s="39">
        <v>0</v>
      </c>
      <c r="I34" s="38">
        <v>0</v>
      </c>
      <c r="J34" s="39">
        <v>0</v>
      </c>
      <c r="K34" s="38">
        <v>0</v>
      </c>
      <c r="L34" s="32">
        <v>0</v>
      </c>
      <c r="M34" s="38">
        <v>0</v>
      </c>
      <c r="N34" s="8"/>
      <c r="O34" s="5"/>
      <c r="P34" s="5"/>
    </row>
    <row r="35" spans="1:16" s="6" customFormat="1" ht="81" customHeight="1">
      <c r="A35" s="48"/>
      <c r="B35" s="48"/>
      <c r="C35" s="21" t="s">
        <v>34</v>
      </c>
      <c r="D35" s="30">
        <v>0</v>
      </c>
      <c r="E35" s="38">
        <v>0</v>
      </c>
      <c r="F35" s="38">
        <v>0</v>
      </c>
      <c r="G35" s="38">
        <v>0</v>
      </c>
      <c r="H35" s="39">
        <v>0</v>
      </c>
      <c r="I35" s="38">
        <v>0</v>
      </c>
      <c r="J35" s="39">
        <v>0</v>
      </c>
      <c r="K35" s="38">
        <v>0</v>
      </c>
      <c r="L35" s="32">
        <v>0</v>
      </c>
      <c r="M35" s="38">
        <v>0</v>
      </c>
      <c r="N35" s="8"/>
      <c r="O35" s="5"/>
      <c r="P35" s="5"/>
    </row>
    <row r="36" spans="1:16" s="6" customFormat="1" ht="96" customHeight="1">
      <c r="A36" s="48"/>
      <c r="B36" s="48"/>
      <c r="C36" s="21" t="s">
        <v>35</v>
      </c>
      <c r="D36" s="30">
        <v>0</v>
      </c>
      <c r="E36" s="38">
        <v>0</v>
      </c>
      <c r="F36" s="38">
        <v>0</v>
      </c>
      <c r="G36" s="38">
        <v>0</v>
      </c>
      <c r="H36" s="39">
        <v>0</v>
      </c>
      <c r="I36" s="38">
        <v>0</v>
      </c>
      <c r="J36" s="39">
        <v>0</v>
      </c>
      <c r="K36" s="38">
        <v>0</v>
      </c>
      <c r="L36" s="32">
        <v>0</v>
      </c>
      <c r="M36" s="38">
        <v>0</v>
      </c>
      <c r="N36" s="8"/>
      <c r="O36" s="5"/>
      <c r="P36" s="5"/>
    </row>
    <row r="37" spans="1:16" s="6" customFormat="1" ht="72.75" customHeight="1">
      <c r="A37" s="48"/>
      <c r="B37" s="48"/>
      <c r="C37" s="20" t="s">
        <v>36</v>
      </c>
      <c r="D37" s="30">
        <f>E37+H37+K37+'[3]Гос.прог.'!$D$38+'[3]Гос.прог.'!$G$38+'[3]Гос.прог.'!$H$38+'[3]Гос.прог.'!$I$38+'[3]Гос.прог.'!$J$38+'[3]Гос.прог.'!$K$38+'[3]Гос.прог.'!$L$38</f>
        <v>433718.1</v>
      </c>
      <c r="E37" s="37">
        <f>E53+E69+E85+E101</f>
        <v>314218.1</v>
      </c>
      <c r="F37" s="32">
        <v>0</v>
      </c>
      <c r="G37" s="37">
        <f>E37</f>
        <v>314218.1</v>
      </c>
      <c r="H37" s="37">
        <f>H53+H69+H85+H101</f>
        <v>77500</v>
      </c>
      <c r="I37" s="32">
        <v>0</v>
      </c>
      <c r="J37" s="32">
        <f>H37</f>
        <v>77500</v>
      </c>
      <c r="K37" s="37">
        <f>K53+K69+K85+K101</f>
        <v>42000</v>
      </c>
      <c r="L37" s="32">
        <v>0</v>
      </c>
      <c r="M37" s="37">
        <f>M53+M69+M85+M101</f>
        <v>42000</v>
      </c>
      <c r="N37" s="8"/>
      <c r="O37" s="5"/>
      <c r="P37" s="5"/>
    </row>
    <row r="38" spans="1:16" s="6" customFormat="1" ht="18" customHeight="1">
      <c r="A38" s="48"/>
      <c r="B38" s="48"/>
      <c r="C38" s="20" t="s">
        <v>22</v>
      </c>
      <c r="D38" s="30">
        <v>0</v>
      </c>
      <c r="E38" s="37">
        <v>0</v>
      </c>
      <c r="F38" s="32">
        <v>0</v>
      </c>
      <c r="G38" s="37">
        <f>E38</f>
        <v>0</v>
      </c>
      <c r="H38" s="33">
        <v>0</v>
      </c>
      <c r="I38" s="32">
        <v>0</v>
      </c>
      <c r="J38" s="32">
        <f>H38</f>
        <v>0</v>
      </c>
      <c r="K38" s="32">
        <v>0</v>
      </c>
      <c r="L38" s="32">
        <v>0</v>
      </c>
      <c r="M38" s="32">
        <v>0</v>
      </c>
      <c r="N38" s="8"/>
      <c r="O38" s="5"/>
      <c r="P38" s="5"/>
    </row>
    <row r="39" spans="1:16" s="6" customFormat="1" ht="16.5" customHeight="1">
      <c r="A39" s="48"/>
      <c r="B39" s="48"/>
      <c r="C39" s="20" t="s">
        <v>23</v>
      </c>
      <c r="D39" s="30">
        <f>E39+H39+K39+'[3]Гос.прог.'!$D$40+'[3]Гос.прог.'!$G$40+'[3]Гос.прог.'!$H$40+'[3]Гос.прог.'!$I$40+'[3]Гос.прог.'!$J$40+'[3]Гос.прог.'!$K$40+'[3]Гос.прог.'!$L$40</f>
        <v>887336.0000000002</v>
      </c>
      <c r="E39" s="32">
        <f>E55+E71+E87+E103</f>
        <v>275477.9</v>
      </c>
      <c r="F39" s="32">
        <v>0</v>
      </c>
      <c r="G39" s="32">
        <f>E39</f>
        <v>275477.9</v>
      </c>
      <c r="H39" s="32">
        <f>H55+H71+H87+H103</f>
        <v>140400</v>
      </c>
      <c r="I39" s="32">
        <v>0</v>
      </c>
      <c r="J39" s="32">
        <f>H39</f>
        <v>140400</v>
      </c>
      <c r="K39" s="32">
        <f>K55+K71+K87+K103</f>
        <v>241535.2</v>
      </c>
      <c r="L39" s="32">
        <v>0</v>
      </c>
      <c r="M39" s="32">
        <f>M55+M71+M87+M103</f>
        <v>241535.2</v>
      </c>
      <c r="N39" s="8"/>
      <c r="O39" s="5"/>
      <c r="P39" s="5"/>
    </row>
    <row r="40" spans="1:16" s="6" customFormat="1" ht="18" customHeight="1">
      <c r="A40" s="48"/>
      <c r="B40" s="48"/>
      <c r="C40" s="22" t="s">
        <v>2</v>
      </c>
      <c r="D40" s="30"/>
      <c r="E40" s="40"/>
      <c r="F40" s="32"/>
      <c r="G40" s="37"/>
      <c r="H40" s="32"/>
      <c r="I40" s="32"/>
      <c r="J40" s="32"/>
      <c r="K40" s="32"/>
      <c r="L40" s="32"/>
      <c r="M40" s="32"/>
      <c r="N40" s="5"/>
      <c r="O40" s="5"/>
      <c r="P40" s="5"/>
    </row>
    <row r="41" spans="1:16" s="6" customFormat="1" ht="48" customHeight="1">
      <c r="A41" s="48"/>
      <c r="B41" s="48"/>
      <c r="C41" s="20" t="s">
        <v>12</v>
      </c>
      <c r="D41" s="30">
        <f>E41+H41+K41+'[3]Гос.прог.'!$D$42+'[3]Гос.прог.'!$G$42+'[3]Гос.прог.'!$H$42+'[3]Гос.прог.'!$I$42+'[3]Гос.прог.'!$J$42+'[3]Гос.прог.'!$K$42+'[3]Гос.прог.'!$L$42</f>
        <v>1353428.6999999995</v>
      </c>
      <c r="E41" s="32">
        <f>E26</f>
        <v>610335.3</v>
      </c>
      <c r="F41" s="32">
        <v>0</v>
      </c>
      <c r="G41" s="37">
        <f>E41</f>
        <v>610335.3</v>
      </c>
      <c r="H41" s="32">
        <f>H26</f>
        <v>219135.3</v>
      </c>
      <c r="I41" s="32">
        <v>0</v>
      </c>
      <c r="J41" s="32">
        <f>H41</f>
        <v>219135.3</v>
      </c>
      <c r="K41" s="32">
        <f>K26</f>
        <v>288435.2</v>
      </c>
      <c r="L41" s="32">
        <v>0</v>
      </c>
      <c r="M41" s="32">
        <f>M26</f>
        <v>288435.2</v>
      </c>
      <c r="N41" s="5"/>
      <c r="O41" s="5"/>
      <c r="P41" s="5"/>
    </row>
    <row r="42" spans="1:16" s="6" customFormat="1" ht="15" customHeight="1">
      <c r="A42" s="46" t="s">
        <v>5</v>
      </c>
      <c r="B42" s="47" t="s">
        <v>50</v>
      </c>
      <c r="C42" s="23" t="s">
        <v>1</v>
      </c>
      <c r="D42" s="30">
        <f>E42+H42+K42+'[3]Гос.прог.'!$D$43+'[3]Гос.прог.'!$G$43+'[3]Гос.прог.'!$H$43+'[3]Гос.прог.'!$I$43+'[3]Гос.прог.'!$J$43+'[3]Гос.прог.'!$K$43+'[3]Гос.прог.'!$L$43</f>
        <v>813018.6000000001</v>
      </c>
      <c r="E42" s="32">
        <f>E57</f>
        <v>239157.2</v>
      </c>
      <c r="F42" s="32">
        <v>0</v>
      </c>
      <c r="G42" s="33">
        <f>E42</f>
        <v>239157.2</v>
      </c>
      <c r="H42" s="32">
        <f>H44+H55</f>
        <v>140915.3</v>
      </c>
      <c r="I42" s="32">
        <v>0</v>
      </c>
      <c r="J42" s="32">
        <f>H42</f>
        <v>140915.3</v>
      </c>
      <c r="K42" s="32">
        <f>K57</f>
        <v>236423.2</v>
      </c>
      <c r="L42" s="32">
        <v>0</v>
      </c>
      <c r="M42" s="32">
        <f>M57</f>
        <v>236423.2</v>
      </c>
      <c r="N42" s="5"/>
      <c r="O42" s="5"/>
      <c r="P42" s="5"/>
    </row>
    <row r="43" spans="1:16" s="6" customFormat="1" ht="28.5" customHeight="1">
      <c r="A43" s="46"/>
      <c r="B43" s="47"/>
      <c r="C43" s="20" t="s">
        <v>19</v>
      </c>
      <c r="D43" s="30"/>
      <c r="E43" s="32"/>
      <c r="F43" s="32"/>
      <c r="G43" s="33"/>
      <c r="H43" s="32"/>
      <c r="I43" s="32"/>
      <c r="J43" s="32"/>
      <c r="K43" s="32"/>
      <c r="L43" s="32"/>
      <c r="M43" s="32"/>
      <c r="N43" s="5"/>
      <c r="O43" s="5"/>
      <c r="P43" s="5"/>
    </row>
    <row r="44" spans="1:16" s="6" customFormat="1" ht="30.75" customHeight="1">
      <c r="A44" s="46"/>
      <c r="B44" s="47"/>
      <c r="C44" s="20" t="s">
        <v>20</v>
      </c>
      <c r="D44" s="30">
        <f>D46+D53</f>
        <v>82154.6</v>
      </c>
      <c r="E44" s="32">
        <f>E46+E53</f>
        <v>60419.3</v>
      </c>
      <c r="F44" s="32">
        <v>0</v>
      </c>
      <c r="G44" s="33">
        <f>E44</f>
        <v>60419.3</v>
      </c>
      <c r="H44" s="32">
        <f>H46+H53</f>
        <v>11235.3</v>
      </c>
      <c r="I44" s="32">
        <v>0</v>
      </c>
      <c r="J44" s="32">
        <f>H44</f>
        <v>11235.3</v>
      </c>
      <c r="K44" s="32">
        <f>K46+K53</f>
        <v>4900</v>
      </c>
      <c r="L44" s="32">
        <v>0</v>
      </c>
      <c r="M44" s="32">
        <f>M46+M53</f>
        <v>4900</v>
      </c>
      <c r="N44" s="5"/>
      <c r="O44" s="5"/>
      <c r="P44" s="5"/>
    </row>
    <row r="45" spans="1:16" s="6" customFormat="1" ht="17.25" customHeight="1">
      <c r="A45" s="46"/>
      <c r="B45" s="47"/>
      <c r="C45" s="20" t="s">
        <v>21</v>
      </c>
      <c r="D45" s="30"/>
      <c r="E45" s="32"/>
      <c r="F45" s="32"/>
      <c r="G45" s="33"/>
      <c r="H45" s="32"/>
      <c r="I45" s="32"/>
      <c r="J45" s="32"/>
      <c r="K45" s="32"/>
      <c r="L45" s="32"/>
      <c r="M45" s="32"/>
      <c r="N45" s="5"/>
      <c r="O45" s="5"/>
      <c r="P45" s="5"/>
    </row>
    <row r="46" spans="1:16" s="6" customFormat="1" ht="68.25" customHeight="1">
      <c r="A46" s="46"/>
      <c r="B46" s="47"/>
      <c r="C46" s="20" t="s">
        <v>29</v>
      </c>
      <c r="D46" s="30">
        <f>D48</f>
        <v>32374.6</v>
      </c>
      <c r="E46" s="32">
        <f>E48</f>
        <v>20639.3</v>
      </c>
      <c r="F46" s="32">
        <f aca="true" t="shared" si="4" ref="F46:M46">F48</f>
        <v>0</v>
      </c>
      <c r="G46" s="32">
        <f t="shared" si="4"/>
        <v>20639.3</v>
      </c>
      <c r="H46" s="32">
        <f t="shared" si="4"/>
        <v>1235.3</v>
      </c>
      <c r="I46" s="32">
        <f t="shared" si="4"/>
        <v>0</v>
      </c>
      <c r="J46" s="32">
        <f t="shared" si="4"/>
        <v>1235.3</v>
      </c>
      <c r="K46" s="32">
        <f t="shared" si="4"/>
        <v>4900</v>
      </c>
      <c r="L46" s="32">
        <f t="shared" si="4"/>
        <v>0</v>
      </c>
      <c r="M46" s="32">
        <f t="shared" si="4"/>
        <v>4900</v>
      </c>
      <c r="N46" s="5"/>
      <c r="O46" s="5"/>
      <c r="P46" s="5"/>
    </row>
    <row r="47" spans="1:16" s="6" customFormat="1" ht="72" customHeight="1">
      <c r="A47" s="46"/>
      <c r="B47" s="47"/>
      <c r="C47" s="21" t="s">
        <v>30</v>
      </c>
      <c r="D47" s="30">
        <v>0</v>
      </c>
      <c r="E47" s="32">
        <v>0</v>
      </c>
      <c r="F47" s="32">
        <v>0</v>
      </c>
      <c r="G47" s="33">
        <v>0</v>
      </c>
      <c r="H47" s="32">
        <f aca="true" t="shared" si="5" ref="H47:H52">SUM(I47:Q47)</f>
        <v>0</v>
      </c>
      <c r="I47" s="32">
        <v>0</v>
      </c>
      <c r="J47" s="32">
        <f aca="true" t="shared" si="6" ref="J47:J52">SUM(M47:S47)</f>
        <v>0</v>
      </c>
      <c r="K47" s="32">
        <v>0</v>
      </c>
      <c r="L47" s="32">
        <v>0</v>
      </c>
      <c r="M47" s="32">
        <v>0</v>
      </c>
      <c r="N47" s="5"/>
      <c r="O47" s="5"/>
      <c r="P47" s="5"/>
    </row>
    <row r="48" spans="1:16" s="6" customFormat="1" ht="84" customHeight="1">
      <c r="A48" s="46"/>
      <c r="B48" s="47"/>
      <c r="C48" s="21" t="s">
        <v>31</v>
      </c>
      <c r="D48" s="30">
        <f>E48+H48+K48+'[3]Гос.прог.'!$D$49+'[3]Гос.прог.'!$G$49+'[3]Гос.прог.'!$H$49+'[3]Гос.прог.'!$I$49+'[3]Гос.прог.'!$J$49+'[3]Гос.прог.'!$K$49+'[3]Гос.прог.'!$L$49</f>
        <v>32374.6</v>
      </c>
      <c r="E48" s="32">
        <v>20639.3</v>
      </c>
      <c r="F48" s="32">
        <v>0</v>
      </c>
      <c r="G48" s="33">
        <f>E48</f>
        <v>20639.3</v>
      </c>
      <c r="H48" s="32">
        <f>J48</f>
        <v>1235.3</v>
      </c>
      <c r="I48" s="32">
        <v>0</v>
      </c>
      <c r="J48" s="32">
        <v>1235.3</v>
      </c>
      <c r="K48" s="32">
        <f>M48</f>
        <v>4900</v>
      </c>
      <c r="L48" s="32">
        <v>0</v>
      </c>
      <c r="M48" s="32">
        <v>4900</v>
      </c>
      <c r="N48" s="5"/>
      <c r="O48" s="5"/>
      <c r="P48" s="5"/>
    </row>
    <row r="49" spans="1:16" s="6" customFormat="1" ht="57" customHeight="1">
      <c r="A49" s="46"/>
      <c r="B49" s="47"/>
      <c r="C49" s="21" t="s">
        <v>32</v>
      </c>
      <c r="D49" s="30">
        <v>0</v>
      </c>
      <c r="E49" s="32">
        <f>SUM(F49:N49)</f>
        <v>0</v>
      </c>
      <c r="F49" s="32">
        <v>0</v>
      </c>
      <c r="G49" s="33">
        <v>0</v>
      </c>
      <c r="H49" s="32">
        <f t="shared" si="5"/>
        <v>0</v>
      </c>
      <c r="I49" s="32">
        <v>0</v>
      </c>
      <c r="J49" s="32">
        <f t="shared" si="6"/>
        <v>0</v>
      </c>
      <c r="K49" s="32">
        <v>0</v>
      </c>
      <c r="L49" s="32">
        <v>0</v>
      </c>
      <c r="M49" s="32">
        <v>0</v>
      </c>
      <c r="N49" s="5"/>
      <c r="O49" s="5"/>
      <c r="P49" s="5"/>
    </row>
    <row r="50" spans="1:16" s="6" customFormat="1" ht="71.25" customHeight="1">
      <c r="A50" s="46"/>
      <c r="B50" s="47"/>
      <c r="C50" s="21" t="s">
        <v>33</v>
      </c>
      <c r="D50" s="30">
        <v>0</v>
      </c>
      <c r="E50" s="32">
        <f>SUM(F50:N50)</f>
        <v>0</v>
      </c>
      <c r="F50" s="32">
        <v>0</v>
      </c>
      <c r="G50" s="33">
        <v>0</v>
      </c>
      <c r="H50" s="32">
        <f t="shared" si="5"/>
        <v>0</v>
      </c>
      <c r="I50" s="32">
        <v>0</v>
      </c>
      <c r="J50" s="32">
        <f t="shared" si="6"/>
        <v>0</v>
      </c>
      <c r="K50" s="32">
        <v>0</v>
      </c>
      <c r="L50" s="32">
        <v>0</v>
      </c>
      <c r="M50" s="32">
        <v>0</v>
      </c>
      <c r="N50" s="5"/>
      <c r="O50" s="5"/>
      <c r="P50" s="5"/>
    </row>
    <row r="51" spans="1:16" s="6" customFormat="1" ht="80.25" customHeight="1">
      <c r="A51" s="46"/>
      <c r="B51" s="47"/>
      <c r="C51" s="21" t="s">
        <v>34</v>
      </c>
      <c r="D51" s="30">
        <v>0</v>
      </c>
      <c r="E51" s="32">
        <f>SUM(F51:N51)</f>
        <v>0</v>
      </c>
      <c r="F51" s="32">
        <v>0</v>
      </c>
      <c r="G51" s="33">
        <v>0</v>
      </c>
      <c r="H51" s="32">
        <f t="shared" si="5"/>
        <v>0</v>
      </c>
      <c r="I51" s="32">
        <v>0</v>
      </c>
      <c r="J51" s="32">
        <f t="shared" si="6"/>
        <v>0</v>
      </c>
      <c r="K51" s="32">
        <v>0</v>
      </c>
      <c r="L51" s="32">
        <v>0</v>
      </c>
      <c r="M51" s="32">
        <v>0</v>
      </c>
      <c r="N51" s="5"/>
      <c r="O51" s="5"/>
      <c r="P51" s="5"/>
    </row>
    <row r="52" spans="1:16" s="6" customFormat="1" ht="96.75" customHeight="1">
      <c r="A52" s="46"/>
      <c r="B52" s="47"/>
      <c r="C52" s="21" t="s">
        <v>35</v>
      </c>
      <c r="D52" s="30">
        <v>0</v>
      </c>
      <c r="E52" s="32">
        <f>SUM(F52:N52)</f>
        <v>0</v>
      </c>
      <c r="F52" s="32">
        <v>0</v>
      </c>
      <c r="G52" s="33">
        <v>0</v>
      </c>
      <c r="H52" s="32">
        <f t="shared" si="5"/>
        <v>0</v>
      </c>
      <c r="I52" s="32">
        <v>0</v>
      </c>
      <c r="J52" s="32">
        <f t="shared" si="6"/>
        <v>0</v>
      </c>
      <c r="K52" s="32">
        <v>0</v>
      </c>
      <c r="L52" s="32">
        <v>0</v>
      </c>
      <c r="M52" s="32">
        <v>0</v>
      </c>
      <c r="N52" s="5"/>
      <c r="O52" s="5"/>
      <c r="P52" s="5"/>
    </row>
    <row r="53" spans="1:16" s="6" customFormat="1" ht="72" customHeight="1">
      <c r="A53" s="46"/>
      <c r="B53" s="47"/>
      <c r="C53" s="20" t="s">
        <v>36</v>
      </c>
      <c r="D53" s="30">
        <f>E53+H53+K53+'[3]Гос.прог.'!$D$54+'[3]Гос.прог.'!$G$54+'[3]Гос.прог.'!$H$54+'[3]Гос.прог.'!$I$54+'[3]Гос.прог.'!$J$54+'[3]Гос.прог.'!$K$54+'[3]Гос.прог.'!$L$54</f>
        <v>49780</v>
      </c>
      <c r="E53" s="32">
        <v>39780</v>
      </c>
      <c r="F53" s="32">
        <v>0</v>
      </c>
      <c r="G53" s="33">
        <f>E53</f>
        <v>39780</v>
      </c>
      <c r="H53" s="32">
        <v>10000</v>
      </c>
      <c r="I53" s="32">
        <v>0</v>
      </c>
      <c r="J53" s="32">
        <f>H53</f>
        <v>10000</v>
      </c>
      <c r="K53" s="32">
        <v>0</v>
      </c>
      <c r="L53" s="32">
        <v>0</v>
      </c>
      <c r="M53" s="32">
        <f>K53</f>
        <v>0</v>
      </c>
      <c r="N53" s="5"/>
      <c r="O53" s="5"/>
      <c r="P53" s="5"/>
    </row>
    <row r="54" spans="1:16" s="6" customFormat="1" ht="18" customHeight="1">
      <c r="A54" s="46"/>
      <c r="B54" s="47"/>
      <c r="C54" s="20" t="s">
        <v>22</v>
      </c>
      <c r="D54" s="30">
        <v>0</v>
      </c>
      <c r="E54" s="32">
        <v>0</v>
      </c>
      <c r="F54" s="32">
        <v>0</v>
      </c>
      <c r="G54" s="33">
        <f>E54</f>
        <v>0</v>
      </c>
      <c r="H54" s="32">
        <v>0</v>
      </c>
      <c r="I54" s="32">
        <v>0</v>
      </c>
      <c r="J54" s="32">
        <f>H54</f>
        <v>0</v>
      </c>
      <c r="K54" s="32">
        <v>0</v>
      </c>
      <c r="L54" s="32">
        <v>0</v>
      </c>
      <c r="M54" s="32">
        <v>0</v>
      </c>
      <c r="N54" s="5"/>
      <c r="O54" s="5"/>
      <c r="P54" s="5"/>
    </row>
    <row r="55" spans="1:16" s="6" customFormat="1" ht="18" customHeight="1">
      <c r="A55" s="46"/>
      <c r="B55" s="47"/>
      <c r="C55" s="20" t="s">
        <v>23</v>
      </c>
      <c r="D55" s="30">
        <f>E55+H55+K55+'[3]Гос.прог.'!$D$56+'[3]Гос.прог.'!$G$56+'[3]Гос.прог.'!$H$56+'[3]Гос.прог.'!$I$56+'[3]Гос.прог.'!$J$56+'[3]Гос.прог.'!$K$56+'[3]Гос.прог.'!$L$56</f>
        <v>730864.0000000002</v>
      </c>
      <c r="E55" s="32">
        <v>178737.9</v>
      </c>
      <c r="F55" s="32">
        <v>0</v>
      </c>
      <c r="G55" s="33">
        <f>E55</f>
        <v>178737.9</v>
      </c>
      <c r="H55" s="32">
        <v>129680</v>
      </c>
      <c r="I55" s="32">
        <v>0</v>
      </c>
      <c r="J55" s="32">
        <f>H55</f>
        <v>129680</v>
      </c>
      <c r="K55" s="32">
        <v>231523.2</v>
      </c>
      <c r="L55" s="32">
        <v>0</v>
      </c>
      <c r="M55" s="32">
        <f>K55</f>
        <v>231523.2</v>
      </c>
      <c r="N55" s="5"/>
      <c r="O55" s="5"/>
      <c r="P55" s="5"/>
    </row>
    <row r="56" spans="1:16" s="6" customFormat="1" ht="15.75" customHeight="1">
      <c r="A56" s="46"/>
      <c r="B56" s="47"/>
      <c r="C56" s="24" t="s">
        <v>2</v>
      </c>
      <c r="D56" s="30"/>
      <c r="E56" s="32"/>
      <c r="F56" s="32"/>
      <c r="G56" s="33"/>
      <c r="H56" s="32"/>
      <c r="I56" s="32"/>
      <c r="J56" s="32"/>
      <c r="K56" s="32"/>
      <c r="L56" s="32"/>
      <c r="M56" s="32"/>
      <c r="N56" s="5"/>
      <c r="O56" s="5"/>
      <c r="P56" s="5"/>
    </row>
    <row r="57" spans="1:16" s="6" customFormat="1" ht="48" customHeight="1">
      <c r="A57" s="46"/>
      <c r="B57" s="47"/>
      <c r="C57" s="25" t="s">
        <v>12</v>
      </c>
      <c r="D57" s="30">
        <f>E57+H57+K57+'[3]Гос.прог.'!$D$58+'[3]Гос.прог.'!$G$58+'[3]Гос.прог.'!$H$58+'[3]Гос.прог.'!$I$58+'[3]Гос.прог.'!$J$58+'[3]Гос.прог.'!$K$58+'[3]Гос.прог.'!$L$58</f>
        <v>813018.6000000001</v>
      </c>
      <c r="E57" s="32">
        <v>239157.2</v>
      </c>
      <c r="F57" s="32">
        <v>0</v>
      </c>
      <c r="G57" s="33">
        <f>E57</f>
        <v>239157.2</v>
      </c>
      <c r="H57" s="32">
        <f>H42</f>
        <v>140915.3</v>
      </c>
      <c r="I57" s="32">
        <v>0</v>
      </c>
      <c r="J57" s="32">
        <f>H57</f>
        <v>140915.3</v>
      </c>
      <c r="K57" s="32">
        <v>236423.2</v>
      </c>
      <c r="L57" s="32">
        <v>0</v>
      </c>
      <c r="M57" s="32">
        <f>K57</f>
        <v>236423.2</v>
      </c>
      <c r="N57" s="5"/>
      <c r="O57" s="5"/>
      <c r="P57" s="5"/>
    </row>
    <row r="58" spans="1:16" s="6" customFormat="1" ht="17.25" customHeight="1">
      <c r="A58" s="49" t="s">
        <v>6</v>
      </c>
      <c r="B58" s="49" t="s">
        <v>13</v>
      </c>
      <c r="C58" s="26" t="s">
        <v>1</v>
      </c>
      <c r="D58" s="30">
        <f>E58+H58+K58+'[3]Гос.прог.'!$D$59+'[3]Гос.прог.'!$G$59+'[3]Гос.прог.'!$H$59+'[3]Гос.прог.'!$I$59+'[3]Гос.прог.'!$J$59+'[3]Гос.прог.'!$K$59+'[3]Гос.прог.'!$L$59</f>
        <v>5620</v>
      </c>
      <c r="E58" s="41">
        <v>400</v>
      </c>
      <c r="F58" s="32">
        <v>0</v>
      </c>
      <c r="G58" s="42">
        <f>E58</f>
        <v>400</v>
      </c>
      <c r="H58" s="41">
        <v>720</v>
      </c>
      <c r="I58" s="32">
        <v>0</v>
      </c>
      <c r="J58" s="32">
        <f>H58</f>
        <v>720</v>
      </c>
      <c r="K58" s="41">
        <f>K73</f>
        <v>500</v>
      </c>
      <c r="L58" s="32">
        <v>0</v>
      </c>
      <c r="M58" s="41">
        <f>M73</f>
        <v>500</v>
      </c>
      <c r="N58" s="5"/>
      <c r="O58" s="5"/>
      <c r="P58" s="5"/>
    </row>
    <row r="59" spans="1:16" s="6" customFormat="1" ht="30" customHeight="1">
      <c r="A59" s="49"/>
      <c r="B59" s="49"/>
      <c r="C59" s="20" t="s">
        <v>19</v>
      </c>
      <c r="D59" s="30"/>
      <c r="E59" s="41"/>
      <c r="F59" s="32"/>
      <c r="G59" s="42"/>
      <c r="H59" s="41"/>
      <c r="I59" s="32"/>
      <c r="J59" s="32"/>
      <c r="K59" s="29"/>
      <c r="L59" s="32"/>
      <c r="M59" s="29"/>
      <c r="N59" s="5"/>
      <c r="O59" s="5"/>
      <c r="P59" s="5"/>
    </row>
    <row r="60" spans="1:16" s="6" customFormat="1" ht="30" customHeight="1">
      <c r="A60" s="49"/>
      <c r="B60" s="49"/>
      <c r="C60" s="20" t="s">
        <v>20</v>
      </c>
      <c r="D60" s="30">
        <v>0</v>
      </c>
      <c r="E60" s="32">
        <v>0</v>
      </c>
      <c r="F60" s="32">
        <v>0</v>
      </c>
      <c r="G60" s="42">
        <f>E60</f>
        <v>0</v>
      </c>
      <c r="H60" s="32">
        <v>0</v>
      </c>
      <c r="I60" s="32">
        <v>0</v>
      </c>
      <c r="J60" s="32">
        <f>H60</f>
        <v>0</v>
      </c>
      <c r="K60" s="32">
        <v>0</v>
      </c>
      <c r="L60" s="32">
        <v>0</v>
      </c>
      <c r="M60" s="32">
        <v>0</v>
      </c>
      <c r="N60" s="5"/>
      <c r="O60" s="5"/>
      <c r="P60" s="5"/>
    </row>
    <row r="61" spans="1:16" s="6" customFormat="1" ht="15" customHeight="1">
      <c r="A61" s="49"/>
      <c r="B61" s="49"/>
      <c r="C61" s="20" t="s">
        <v>21</v>
      </c>
      <c r="D61" s="30"/>
      <c r="E61" s="32"/>
      <c r="F61" s="32"/>
      <c r="G61" s="42"/>
      <c r="H61" s="32"/>
      <c r="I61" s="32"/>
      <c r="J61" s="32"/>
      <c r="K61" s="32"/>
      <c r="L61" s="32"/>
      <c r="M61" s="32"/>
      <c r="N61" s="5"/>
      <c r="O61" s="5"/>
      <c r="P61" s="5"/>
    </row>
    <row r="62" spans="1:16" s="6" customFormat="1" ht="68.25" customHeight="1">
      <c r="A62" s="49"/>
      <c r="B62" s="49"/>
      <c r="C62" s="20" t="s">
        <v>29</v>
      </c>
      <c r="D62" s="30">
        <v>0</v>
      </c>
      <c r="E62" s="32">
        <v>0</v>
      </c>
      <c r="F62" s="32">
        <v>0</v>
      </c>
      <c r="G62" s="32">
        <f>SUM(H62:P62)</f>
        <v>0</v>
      </c>
      <c r="H62" s="32">
        <f>SUM(I62:Q62)</f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5"/>
      <c r="O62" s="5"/>
      <c r="P62" s="5"/>
    </row>
    <row r="63" spans="1:16" s="6" customFormat="1" ht="67.5" customHeight="1">
      <c r="A63" s="49"/>
      <c r="B63" s="49"/>
      <c r="C63" s="21" t="s">
        <v>30</v>
      </c>
      <c r="D63" s="30">
        <v>0</v>
      </c>
      <c r="E63" s="32">
        <v>0</v>
      </c>
      <c r="F63" s="32">
        <v>0</v>
      </c>
      <c r="G63" s="32">
        <v>0</v>
      </c>
      <c r="H63" s="32">
        <f aca="true" t="shared" si="7" ref="H63:H69">SUM(I63:Q63)</f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5"/>
      <c r="O63" s="5"/>
      <c r="P63" s="5"/>
    </row>
    <row r="64" spans="1:16" s="6" customFormat="1" ht="78.75" customHeight="1">
      <c r="A64" s="49"/>
      <c r="B64" s="49"/>
      <c r="C64" s="21" t="s">
        <v>31</v>
      </c>
      <c r="D64" s="30">
        <v>0</v>
      </c>
      <c r="E64" s="32">
        <v>0</v>
      </c>
      <c r="F64" s="32">
        <v>0</v>
      </c>
      <c r="G64" s="32">
        <v>0</v>
      </c>
      <c r="H64" s="32">
        <f t="shared" si="7"/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5"/>
      <c r="O64" s="5"/>
      <c r="P64" s="5"/>
    </row>
    <row r="65" spans="1:16" s="6" customFormat="1" ht="53.25" customHeight="1">
      <c r="A65" s="49"/>
      <c r="B65" s="49"/>
      <c r="C65" s="21" t="s">
        <v>32</v>
      </c>
      <c r="D65" s="30">
        <v>0</v>
      </c>
      <c r="E65" s="32">
        <v>0</v>
      </c>
      <c r="F65" s="32">
        <v>0</v>
      </c>
      <c r="G65" s="32">
        <v>0</v>
      </c>
      <c r="H65" s="32">
        <f t="shared" si="7"/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5"/>
      <c r="O65" s="5"/>
      <c r="P65" s="5"/>
    </row>
    <row r="66" spans="1:16" s="6" customFormat="1" ht="72" customHeight="1">
      <c r="A66" s="49"/>
      <c r="B66" s="49"/>
      <c r="C66" s="21" t="s">
        <v>33</v>
      </c>
      <c r="D66" s="30">
        <v>0</v>
      </c>
      <c r="E66" s="32">
        <v>0</v>
      </c>
      <c r="F66" s="32">
        <v>0</v>
      </c>
      <c r="G66" s="32">
        <v>0</v>
      </c>
      <c r="H66" s="32">
        <f t="shared" si="7"/>
        <v>0</v>
      </c>
      <c r="I66" s="32">
        <v>0</v>
      </c>
      <c r="J66" s="32">
        <f>SUM(M66:S66)</f>
        <v>0</v>
      </c>
      <c r="K66" s="32">
        <v>0</v>
      </c>
      <c r="L66" s="32">
        <v>0</v>
      </c>
      <c r="M66" s="32">
        <v>0</v>
      </c>
      <c r="N66" s="5"/>
      <c r="O66" s="5"/>
      <c r="P66" s="5"/>
    </row>
    <row r="67" spans="1:16" s="6" customFormat="1" ht="80.25" customHeight="1">
      <c r="A67" s="49"/>
      <c r="B67" s="49"/>
      <c r="C67" s="21" t="s">
        <v>34</v>
      </c>
      <c r="D67" s="30">
        <v>0</v>
      </c>
      <c r="E67" s="32">
        <v>0</v>
      </c>
      <c r="F67" s="32">
        <v>0</v>
      </c>
      <c r="G67" s="32">
        <v>0</v>
      </c>
      <c r="H67" s="32">
        <f t="shared" si="7"/>
        <v>0</v>
      </c>
      <c r="I67" s="32">
        <v>0</v>
      </c>
      <c r="J67" s="32">
        <f>SUM(M67:S67)</f>
        <v>0</v>
      </c>
      <c r="K67" s="32">
        <v>0</v>
      </c>
      <c r="L67" s="32">
        <v>0</v>
      </c>
      <c r="M67" s="32">
        <v>0</v>
      </c>
      <c r="N67" s="5"/>
      <c r="O67" s="5"/>
      <c r="P67" s="5"/>
    </row>
    <row r="68" spans="1:16" s="6" customFormat="1" ht="90.75" customHeight="1">
      <c r="A68" s="49"/>
      <c r="B68" s="49"/>
      <c r="C68" s="21" t="s">
        <v>35</v>
      </c>
      <c r="D68" s="30">
        <v>0</v>
      </c>
      <c r="E68" s="32">
        <v>0</v>
      </c>
      <c r="F68" s="32">
        <v>0</v>
      </c>
      <c r="G68" s="32">
        <v>0</v>
      </c>
      <c r="H68" s="32">
        <f t="shared" si="7"/>
        <v>0</v>
      </c>
      <c r="I68" s="32">
        <v>0</v>
      </c>
      <c r="J68" s="32">
        <f>SUM(M68:S68)</f>
        <v>0</v>
      </c>
      <c r="K68" s="32">
        <v>0</v>
      </c>
      <c r="L68" s="32">
        <v>0</v>
      </c>
      <c r="M68" s="32">
        <v>0</v>
      </c>
      <c r="N68" s="5"/>
      <c r="O68" s="5"/>
      <c r="P68" s="5"/>
    </row>
    <row r="69" spans="1:16" s="6" customFormat="1" ht="67.5" customHeight="1">
      <c r="A69" s="49"/>
      <c r="B69" s="49"/>
      <c r="C69" s="20" t="s">
        <v>36</v>
      </c>
      <c r="D69" s="30">
        <v>0</v>
      </c>
      <c r="E69" s="32">
        <v>0</v>
      </c>
      <c r="F69" s="32">
        <v>0</v>
      </c>
      <c r="G69" s="32">
        <v>0</v>
      </c>
      <c r="H69" s="32">
        <f t="shared" si="7"/>
        <v>0</v>
      </c>
      <c r="I69" s="32">
        <v>0</v>
      </c>
      <c r="J69" s="32">
        <f>SUM(M69:S69)</f>
        <v>0</v>
      </c>
      <c r="K69" s="32">
        <v>0</v>
      </c>
      <c r="L69" s="32">
        <v>0</v>
      </c>
      <c r="M69" s="32">
        <v>0</v>
      </c>
      <c r="N69" s="5"/>
      <c r="O69" s="5"/>
      <c r="P69" s="5"/>
    </row>
    <row r="70" spans="1:16" s="6" customFormat="1" ht="20.25" customHeight="1">
      <c r="A70" s="49"/>
      <c r="B70" s="49"/>
      <c r="C70" s="20" t="s">
        <v>22</v>
      </c>
      <c r="D70" s="30">
        <v>0</v>
      </c>
      <c r="E70" s="32">
        <v>0</v>
      </c>
      <c r="F70" s="33">
        <v>0</v>
      </c>
      <c r="G70" s="32">
        <v>0</v>
      </c>
      <c r="H70" s="32">
        <v>0</v>
      </c>
      <c r="I70" s="32">
        <v>0</v>
      </c>
      <c r="J70" s="32">
        <f>SUM(M70:S70)</f>
        <v>0</v>
      </c>
      <c r="K70" s="32">
        <v>0</v>
      </c>
      <c r="L70" s="32">
        <v>0</v>
      </c>
      <c r="M70" s="32">
        <v>0</v>
      </c>
      <c r="N70" s="5"/>
      <c r="O70" s="5"/>
      <c r="P70" s="5"/>
    </row>
    <row r="71" spans="1:16" s="6" customFormat="1" ht="20.25" customHeight="1">
      <c r="A71" s="49"/>
      <c r="B71" s="49"/>
      <c r="C71" s="20" t="s">
        <v>23</v>
      </c>
      <c r="D71" s="30">
        <f>E71+H71+K71+'[3]Гос.прог.'!$D$74+'[3]Гос.прог.'!$G$74+'[3]Гос.прог.'!$H$74+'[3]Гос.прог.'!$I$74+'[3]Гос.прог.'!$J$74+'[3]Гос.прог.'!$K$74+'[3]Гос.прог.'!$L$74</f>
        <v>5620</v>
      </c>
      <c r="E71" s="41">
        <f>E73</f>
        <v>400</v>
      </c>
      <c r="F71" s="33">
        <v>0</v>
      </c>
      <c r="G71" s="33">
        <f>E71</f>
        <v>400</v>
      </c>
      <c r="H71" s="41">
        <v>720</v>
      </c>
      <c r="I71" s="32">
        <v>0</v>
      </c>
      <c r="J71" s="32">
        <f>H71</f>
        <v>720</v>
      </c>
      <c r="K71" s="32">
        <f>K73</f>
        <v>500</v>
      </c>
      <c r="L71" s="32">
        <v>0</v>
      </c>
      <c r="M71" s="32">
        <f>K71</f>
        <v>500</v>
      </c>
      <c r="N71" s="5"/>
      <c r="O71" s="5"/>
      <c r="P71" s="5"/>
    </row>
    <row r="72" spans="1:16" s="6" customFormat="1" ht="18" customHeight="1">
      <c r="A72" s="49"/>
      <c r="B72" s="49"/>
      <c r="C72" s="45" t="s">
        <v>2</v>
      </c>
      <c r="D72" s="30"/>
      <c r="E72" s="41"/>
      <c r="F72" s="33"/>
      <c r="G72" s="33"/>
      <c r="H72" s="41"/>
      <c r="I72" s="32"/>
      <c r="J72" s="32"/>
      <c r="K72" s="32"/>
      <c r="L72" s="32"/>
      <c r="M72" s="32"/>
      <c r="N72" s="5"/>
      <c r="O72" s="5"/>
      <c r="P72" s="5"/>
    </row>
    <row r="73" spans="1:16" s="6" customFormat="1" ht="43.5" customHeight="1">
      <c r="A73" s="49"/>
      <c r="B73" s="49"/>
      <c r="C73" s="27" t="s">
        <v>12</v>
      </c>
      <c r="D73" s="30">
        <f>E73+H73+K73+'[1]Гос.прог.'!$F$74+'[1]Гос.прог.'!$G$74+'[1]Гос.прог.'!$H$74</f>
        <v>3620</v>
      </c>
      <c r="E73" s="32">
        <v>400</v>
      </c>
      <c r="F73" s="33">
        <v>0</v>
      </c>
      <c r="G73" s="33">
        <f>E73</f>
        <v>400</v>
      </c>
      <c r="H73" s="32">
        <v>720</v>
      </c>
      <c r="I73" s="32">
        <v>0</v>
      </c>
      <c r="J73" s="32">
        <f>H73</f>
        <v>720</v>
      </c>
      <c r="K73" s="32">
        <v>500</v>
      </c>
      <c r="L73" s="32">
        <v>0</v>
      </c>
      <c r="M73" s="32">
        <f>K73</f>
        <v>500</v>
      </c>
      <c r="N73" s="5"/>
      <c r="O73" s="5"/>
      <c r="P73" s="5"/>
    </row>
    <row r="74" spans="1:16" s="10" customFormat="1" ht="15" customHeight="1">
      <c r="A74" s="46" t="s">
        <v>11</v>
      </c>
      <c r="B74" s="47" t="s">
        <v>14</v>
      </c>
      <c r="C74" s="23" t="s">
        <v>1</v>
      </c>
      <c r="D74" s="30">
        <f>E74+H74+K74+'[3]Гос.прог.'!$D$75+'[3]Гос.прог.'!$G$75+'[3]Гос.прог.'!$H$75+'[3]Гос.прог.'!$I$75+'[3]Гос.прог.'!$J$75+'[3]Гос.прог.'!$K$75+'[3]Гос.прог.'!$L$75</f>
        <v>150852</v>
      </c>
      <c r="E74" s="32">
        <v>96340</v>
      </c>
      <c r="F74" s="33">
        <v>0</v>
      </c>
      <c r="G74" s="33">
        <f>E74</f>
        <v>96340</v>
      </c>
      <c r="H74" s="32">
        <v>10000</v>
      </c>
      <c r="I74" s="32">
        <v>0</v>
      </c>
      <c r="J74" s="32">
        <v>10000</v>
      </c>
      <c r="K74" s="32">
        <f>K89</f>
        <v>9512</v>
      </c>
      <c r="L74" s="32">
        <v>0</v>
      </c>
      <c r="M74" s="32">
        <f>M89</f>
        <v>9512</v>
      </c>
      <c r="N74" s="9"/>
      <c r="O74" s="9"/>
      <c r="P74" s="9"/>
    </row>
    <row r="75" spans="1:16" s="10" customFormat="1" ht="27" customHeight="1">
      <c r="A75" s="46"/>
      <c r="B75" s="47"/>
      <c r="C75" s="20" t="s">
        <v>19</v>
      </c>
      <c r="D75" s="30"/>
      <c r="E75" s="32"/>
      <c r="F75" s="33"/>
      <c r="G75" s="33"/>
      <c r="H75" s="32"/>
      <c r="I75" s="32"/>
      <c r="J75" s="32"/>
      <c r="K75" s="32"/>
      <c r="L75" s="32"/>
      <c r="M75" s="32"/>
      <c r="N75" s="9"/>
      <c r="O75" s="9"/>
      <c r="P75" s="9"/>
    </row>
    <row r="76" spans="1:16" s="10" customFormat="1" ht="32.25" customHeight="1">
      <c r="A76" s="46"/>
      <c r="B76" s="47"/>
      <c r="C76" s="20" t="s">
        <v>20</v>
      </c>
      <c r="D76" s="30">
        <v>0</v>
      </c>
      <c r="E76" s="32">
        <f>SUM(F76:N76)</f>
        <v>0</v>
      </c>
      <c r="F76" s="32">
        <f>SUM(G76:O76)</f>
        <v>0</v>
      </c>
      <c r="G76" s="32">
        <f>SUM(H76:P76)</f>
        <v>0</v>
      </c>
      <c r="H76" s="32">
        <f>SUM(I76:Q76)</f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9"/>
      <c r="O76" s="9"/>
      <c r="P76" s="9"/>
    </row>
    <row r="77" spans="1:16" s="10" customFormat="1" ht="13.5" customHeight="1">
      <c r="A77" s="46"/>
      <c r="B77" s="47"/>
      <c r="C77" s="20" t="s">
        <v>21</v>
      </c>
      <c r="D77" s="30"/>
      <c r="E77" s="32"/>
      <c r="F77" s="32"/>
      <c r="G77" s="32"/>
      <c r="H77" s="32"/>
      <c r="I77" s="32"/>
      <c r="J77" s="32"/>
      <c r="K77" s="32"/>
      <c r="L77" s="32"/>
      <c r="M77" s="32"/>
      <c r="N77" s="9"/>
      <c r="O77" s="9"/>
      <c r="P77" s="9"/>
    </row>
    <row r="78" spans="1:16" s="10" customFormat="1" ht="67.5" customHeight="1">
      <c r="A78" s="46"/>
      <c r="B78" s="47"/>
      <c r="C78" s="20" t="s">
        <v>29</v>
      </c>
      <c r="D78" s="30">
        <v>0</v>
      </c>
      <c r="E78" s="32">
        <f aca="true" t="shared" si="8" ref="E78:E86">SUM(F78:N78)</f>
        <v>0</v>
      </c>
      <c r="F78" s="32">
        <f aca="true" t="shared" si="9" ref="F78:F86">SUM(G78:O78)</f>
        <v>0</v>
      </c>
      <c r="G78" s="32">
        <f aca="true" t="shared" si="10" ref="G78:G85">SUM(H78:P78)</f>
        <v>0</v>
      </c>
      <c r="H78" s="32">
        <f aca="true" t="shared" si="11" ref="H78:H86">SUM(I78:Q78)</f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9"/>
      <c r="O78" s="9"/>
      <c r="P78" s="9"/>
    </row>
    <row r="79" spans="1:16" s="10" customFormat="1" ht="67.5" customHeight="1">
      <c r="A79" s="46"/>
      <c r="B79" s="47"/>
      <c r="C79" s="21" t="s">
        <v>30</v>
      </c>
      <c r="D79" s="30">
        <v>0</v>
      </c>
      <c r="E79" s="32">
        <f t="shared" si="8"/>
        <v>0</v>
      </c>
      <c r="F79" s="32">
        <f t="shared" si="9"/>
        <v>0</v>
      </c>
      <c r="G79" s="32">
        <f t="shared" si="10"/>
        <v>0</v>
      </c>
      <c r="H79" s="32">
        <f t="shared" si="11"/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9"/>
      <c r="O79" s="9"/>
      <c r="P79" s="9"/>
    </row>
    <row r="80" spans="1:16" s="10" customFormat="1" ht="80.25" customHeight="1">
      <c r="A80" s="46"/>
      <c r="B80" s="47"/>
      <c r="C80" s="21" t="s">
        <v>31</v>
      </c>
      <c r="D80" s="30">
        <v>0</v>
      </c>
      <c r="E80" s="32">
        <f t="shared" si="8"/>
        <v>0</v>
      </c>
      <c r="F80" s="32">
        <f t="shared" si="9"/>
        <v>0</v>
      </c>
      <c r="G80" s="32">
        <f t="shared" si="10"/>
        <v>0</v>
      </c>
      <c r="H80" s="32">
        <f t="shared" si="11"/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9"/>
      <c r="O80" s="9"/>
      <c r="P80" s="9"/>
    </row>
    <row r="81" spans="1:16" s="10" customFormat="1" ht="54" customHeight="1">
      <c r="A81" s="46"/>
      <c r="B81" s="47"/>
      <c r="C81" s="21" t="s">
        <v>32</v>
      </c>
      <c r="D81" s="30">
        <v>0</v>
      </c>
      <c r="E81" s="32">
        <f t="shared" si="8"/>
        <v>0</v>
      </c>
      <c r="F81" s="32">
        <f t="shared" si="9"/>
        <v>0</v>
      </c>
      <c r="G81" s="32">
        <f t="shared" si="10"/>
        <v>0</v>
      </c>
      <c r="H81" s="32">
        <f t="shared" si="11"/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9"/>
      <c r="O81" s="9"/>
      <c r="P81" s="9"/>
    </row>
    <row r="82" spans="1:16" s="10" customFormat="1" ht="68.25" customHeight="1">
      <c r="A82" s="46"/>
      <c r="B82" s="47"/>
      <c r="C82" s="21" t="s">
        <v>33</v>
      </c>
      <c r="D82" s="30">
        <v>0</v>
      </c>
      <c r="E82" s="32">
        <f t="shared" si="8"/>
        <v>0</v>
      </c>
      <c r="F82" s="32">
        <f t="shared" si="9"/>
        <v>0</v>
      </c>
      <c r="G82" s="32">
        <f t="shared" si="10"/>
        <v>0</v>
      </c>
      <c r="H82" s="32">
        <f t="shared" si="11"/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9"/>
      <c r="O82" s="9"/>
      <c r="P82" s="9"/>
    </row>
    <row r="83" spans="1:16" s="10" customFormat="1" ht="80.25" customHeight="1">
      <c r="A83" s="46"/>
      <c r="B83" s="47"/>
      <c r="C83" s="21" t="s">
        <v>34</v>
      </c>
      <c r="D83" s="30">
        <v>0</v>
      </c>
      <c r="E83" s="32">
        <f t="shared" si="8"/>
        <v>0</v>
      </c>
      <c r="F83" s="32">
        <f t="shared" si="9"/>
        <v>0</v>
      </c>
      <c r="G83" s="32">
        <f t="shared" si="10"/>
        <v>0</v>
      </c>
      <c r="H83" s="32">
        <f t="shared" si="11"/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9"/>
      <c r="O83" s="9"/>
      <c r="P83" s="9"/>
    </row>
    <row r="84" spans="1:16" s="10" customFormat="1" ht="97.5" customHeight="1">
      <c r="A84" s="46"/>
      <c r="B84" s="47"/>
      <c r="C84" s="21" t="s">
        <v>35</v>
      </c>
      <c r="D84" s="30">
        <v>0</v>
      </c>
      <c r="E84" s="32">
        <f t="shared" si="8"/>
        <v>0</v>
      </c>
      <c r="F84" s="32">
        <f t="shared" si="9"/>
        <v>0</v>
      </c>
      <c r="G84" s="32">
        <f t="shared" si="10"/>
        <v>0</v>
      </c>
      <c r="H84" s="32">
        <f t="shared" si="11"/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9"/>
      <c r="O84" s="9"/>
      <c r="P84" s="9"/>
    </row>
    <row r="85" spans="1:16" s="10" customFormat="1" ht="70.5" customHeight="1">
      <c r="A85" s="46"/>
      <c r="B85" s="47"/>
      <c r="C85" s="20" t="s">
        <v>36</v>
      </c>
      <c r="D85" s="30">
        <v>0</v>
      </c>
      <c r="E85" s="32">
        <f t="shared" si="8"/>
        <v>0</v>
      </c>
      <c r="F85" s="32">
        <f t="shared" si="9"/>
        <v>0</v>
      </c>
      <c r="G85" s="32">
        <f t="shared" si="10"/>
        <v>0</v>
      </c>
      <c r="H85" s="32">
        <f t="shared" si="11"/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9"/>
      <c r="O85" s="9"/>
      <c r="P85" s="9"/>
    </row>
    <row r="86" spans="1:16" s="10" customFormat="1" ht="18.75" customHeight="1">
      <c r="A86" s="46"/>
      <c r="B86" s="47"/>
      <c r="C86" s="20" t="s">
        <v>22</v>
      </c>
      <c r="D86" s="30">
        <v>0</v>
      </c>
      <c r="E86" s="32">
        <f t="shared" si="8"/>
        <v>0</v>
      </c>
      <c r="F86" s="32">
        <f t="shared" si="9"/>
        <v>0</v>
      </c>
      <c r="G86" s="33">
        <v>0</v>
      </c>
      <c r="H86" s="32">
        <f t="shared" si="11"/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9"/>
      <c r="O86" s="9"/>
      <c r="P86" s="9"/>
    </row>
    <row r="87" spans="1:16" s="10" customFormat="1" ht="17.25" customHeight="1">
      <c r="A87" s="46"/>
      <c r="B87" s="47"/>
      <c r="C87" s="20" t="s">
        <v>23</v>
      </c>
      <c r="D87" s="30">
        <f>E87+H87+K87+'[3]Гос.прог.'!$D$88+'[3]Гос.прог.'!$G$88+'[3]Гос.прог.'!$H$88+'[3]Гос.прог.'!$I$88+'[3]Гос.прог.'!$J$88+'[3]Гос.прог.'!$K$88+'[3]Гос.прог.'!$L$88</f>
        <v>150852</v>
      </c>
      <c r="E87" s="32">
        <f>E89</f>
        <v>96340</v>
      </c>
      <c r="F87" s="33">
        <v>0</v>
      </c>
      <c r="G87" s="33">
        <f>E87</f>
        <v>96340</v>
      </c>
      <c r="H87" s="33">
        <v>10000</v>
      </c>
      <c r="I87" s="32">
        <v>0</v>
      </c>
      <c r="J87" s="32">
        <v>10000</v>
      </c>
      <c r="K87" s="32">
        <f>K89</f>
        <v>9512</v>
      </c>
      <c r="L87" s="32">
        <v>0</v>
      </c>
      <c r="M87" s="32">
        <f>M89</f>
        <v>9512</v>
      </c>
      <c r="N87" s="9"/>
      <c r="O87" s="9"/>
      <c r="P87" s="9"/>
    </row>
    <row r="88" spans="1:16" s="10" customFormat="1" ht="17.25" customHeight="1">
      <c r="A88" s="46"/>
      <c r="B88" s="47"/>
      <c r="C88" s="24" t="s">
        <v>2</v>
      </c>
      <c r="D88" s="30"/>
      <c r="E88" s="32"/>
      <c r="F88" s="33"/>
      <c r="G88" s="33"/>
      <c r="H88" s="32"/>
      <c r="I88" s="32"/>
      <c r="J88" s="32"/>
      <c r="K88" s="32"/>
      <c r="L88" s="32"/>
      <c r="M88" s="32"/>
      <c r="N88" s="9"/>
      <c r="O88" s="9"/>
      <c r="P88" s="9"/>
    </row>
    <row r="89" spans="1:16" s="10" customFormat="1" ht="45.75" customHeight="1">
      <c r="A89" s="46"/>
      <c r="B89" s="47"/>
      <c r="C89" s="25" t="s">
        <v>12</v>
      </c>
      <c r="D89" s="30">
        <f>E89+H89+K89+'[1]Гос.прог.'!$F$90+'[1]Гос.прог.'!$G$90+'[1]Гос.прог.'!$H$90</f>
        <v>150852</v>
      </c>
      <c r="E89" s="32">
        <v>96340</v>
      </c>
      <c r="F89" s="33">
        <v>0</v>
      </c>
      <c r="G89" s="33">
        <f>E89</f>
        <v>96340</v>
      </c>
      <c r="H89" s="33">
        <v>10000</v>
      </c>
      <c r="I89" s="32">
        <v>0</v>
      </c>
      <c r="J89" s="32">
        <v>10000</v>
      </c>
      <c r="K89" s="32">
        <v>9512</v>
      </c>
      <c r="L89" s="32">
        <v>0</v>
      </c>
      <c r="M89" s="32">
        <f>K89</f>
        <v>9512</v>
      </c>
      <c r="N89" s="9"/>
      <c r="O89" s="9"/>
      <c r="P89" s="9"/>
    </row>
    <row r="90" spans="1:16" s="6" customFormat="1" ht="16.5" customHeight="1">
      <c r="A90" s="46" t="s">
        <v>7</v>
      </c>
      <c r="B90" s="47" t="s">
        <v>15</v>
      </c>
      <c r="C90" s="23" t="s">
        <v>1</v>
      </c>
      <c r="D90" s="30">
        <f>E90+H90+K90+'[3]Гос.прог.'!$D$91+'[3]Гос.прог.'!$G$91+'[3]Гос.прог.'!$H$91+'[3]Гос.прог.'!$I$91+'[3]Гос.прог.'!$J$91+'[3]Гос.прог.'!$K$91+'[3]Гос.прог.'!$L$91</f>
        <v>383938.1</v>
      </c>
      <c r="E90" s="32">
        <v>274438.1</v>
      </c>
      <c r="F90" s="33">
        <v>0</v>
      </c>
      <c r="G90" s="33">
        <f>E90</f>
        <v>274438.1</v>
      </c>
      <c r="H90" s="32">
        <v>67500</v>
      </c>
      <c r="I90" s="32">
        <v>0</v>
      </c>
      <c r="J90" s="32">
        <f>H90</f>
        <v>67500</v>
      </c>
      <c r="K90" s="32">
        <f>K105</f>
        <v>42000</v>
      </c>
      <c r="L90" s="32">
        <v>0</v>
      </c>
      <c r="M90" s="32">
        <f>M105</f>
        <v>42000</v>
      </c>
      <c r="N90" s="5"/>
      <c r="O90" s="5"/>
      <c r="P90" s="5"/>
    </row>
    <row r="91" spans="1:16" s="6" customFormat="1" ht="30.75" customHeight="1">
      <c r="A91" s="46"/>
      <c r="B91" s="47"/>
      <c r="C91" s="20" t="s">
        <v>19</v>
      </c>
      <c r="D91" s="30"/>
      <c r="E91" s="32"/>
      <c r="F91" s="33"/>
      <c r="G91" s="33"/>
      <c r="H91" s="32"/>
      <c r="I91" s="32"/>
      <c r="J91" s="32"/>
      <c r="K91" s="32"/>
      <c r="L91" s="32"/>
      <c r="M91" s="32"/>
      <c r="N91" s="5"/>
      <c r="O91" s="5"/>
      <c r="P91" s="5"/>
    </row>
    <row r="92" spans="1:16" s="6" customFormat="1" ht="32.25" customHeight="1">
      <c r="A92" s="46"/>
      <c r="B92" s="47"/>
      <c r="C92" s="20" t="s">
        <v>20</v>
      </c>
      <c r="D92" s="30">
        <f>E92+H92+K92+'[3]Гос.прог.'!$D$93+'[3]Гос.прог.'!$G$93+'[3]Гос.прог.'!$H$93+'[3]Гос.прог.'!$I$93+'[3]Гос.прог.'!$J$93+'[3]Гос.прог.'!$K$93+'[3]Гос.прог.'!$L$93</f>
        <v>383938.1</v>
      </c>
      <c r="E92" s="32">
        <f>E101</f>
        <v>274438.1</v>
      </c>
      <c r="F92" s="33">
        <v>0</v>
      </c>
      <c r="G92" s="33">
        <f>E92</f>
        <v>274438.1</v>
      </c>
      <c r="H92" s="32">
        <v>67500</v>
      </c>
      <c r="I92" s="32">
        <v>0</v>
      </c>
      <c r="J92" s="32">
        <v>67500</v>
      </c>
      <c r="K92" s="32">
        <f>K101</f>
        <v>42000</v>
      </c>
      <c r="L92" s="32">
        <v>0</v>
      </c>
      <c r="M92" s="32">
        <f>K92</f>
        <v>42000</v>
      </c>
      <c r="N92" s="5"/>
      <c r="O92" s="5"/>
      <c r="P92" s="5"/>
    </row>
    <row r="93" spans="1:16" s="6" customFormat="1" ht="15.75" customHeight="1">
      <c r="A93" s="46"/>
      <c r="B93" s="47"/>
      <c r="C93" s="20" t="s">
        <v>21</v>
      </c>
      <c r="D93" s="30"/>
      <c r="E93" s="32"/>
      <c r="F93" s="33"/>
      <c r="G93" s="33"/>
      <c r="H93" s="32"/>
      <c r="I93" s="32"/>
      <c r="J93" s="32"/>
      <c r="K93" s="32"/>
      <c r="L93" s="32"/>
      <c r="M93" s="32"/>
      <c r="N93" s="5"/>
      <c r="O93" s="5"/>
      <c r="P93" s="5"/>
    </row>
    <row r="94" spans="1:16" s="6" customFormat="1" ht="69" customHeight="1">
      <c r="A94" s="46"/>
      <c r="B94" s="47"/>
      <c r="C94" s="20" t="s">
        <v>29</v>
      </c>
      <c r="D94" s="30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5"/>
      <c r="O94" s="5"/>
      <c r="P94" s="5"/>
    </row>
    <row r="95" spans="1:16" s="6" customFormat="1" ht="69" customHeight="1">
      <c r="A95" s="46"/>
      <c r="B95" s="47"/>
      <c r="C95" s="21" t="s">
        <v>30</v>
      </c>
      <c r="D95" s="30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5"/>
      <c r="O95" s="5"/>
      <c r="P95" s="5"/>
    </row>
    <row r="96" spans="1:16" s="6" customFormat="1" ht="78.75" customHeight="1">
      <c r="A96" s="46"/>
      <c r="B96" s="47"/>
      <c r="C96" s="21" t="s">
        <v>31</v>
      </c>
      <c r="D96" s="30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5"/>
      <c r="O96" s="5"/>
      <c r="P96" s="5"/>
    </row>
    <row r="97" spans="1:16" s="6" customFormat="1" ht="54" customHeight="1">
      <c r="A97" s="46"/>
      <c r="B97" s="47"/>
      <c r="C97" s="21" t="s">
        <v>32</v>
      </c>
      <c r="D97" s="30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5"/>
      <c r="O97" s="5"/>
      <c r="P97" s="5"/>
    </row>
    <row r="98" spans="1:16" s="6" customFormat="1" ht="66" customHeight="1">
      <c r="A98" s="46"/>
      <c r="B98" s="47"/>
      <c r="C98" s="21" t="s">
        <v>33</v>
      </c>
      <c r="D98" s="30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5"/>
      <c r="O98" s="5"/>
      <c r="P98" s="5"/>
    </row>
    <row r="99" spans="1:16" s="6" customFormat="1" ht="78" customHeight="1">
      <c r="A99" s="46"/>
      <c r="B99" s="47"/>
      <c r="C99" s="21" t="s">
        <v>34</v>
      </c>
      <c r="D99" s="30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5"/>
      <c r="O99" s="5"/>
      <c r="P99" s="5"/>
    </row>
    <row r="100" spans="1:16" s="6" customFormat="1" ht="93" customHeight="1">
      <c r="A100" s="46"/>
      <c r="B100" s="47"/>
      <c r="C100" s="21" t="s">
        <v>35</v>
      </c>
      <c r="D100" s="30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5"/>
      <c r="O100" s="5"/>
      <c r="P100" s="5"/>
    </row>
    <row r="101" spans="1:16" s="6" customFormat="1" ht="72" customHeight="1">
      <c r="A101" s="46"/>
      <c r="B101" s="47"/>
      <c r="C101" s="20" t="s">
        <v>36</v>
      </c>
      <c r="D101" s="30">
        <f>E101+H101+K101+'[1]Гос.прог.'!$F$102+'[1]Гос.прог.'!$G$102+'[1]Гос.прог.'!$H$102</f>
        <v>383938.1</v>
      </c>
      <c r="E101" s="32">
        <f>E90</f>
        <v>274438.1</v>
      </c>
      <c r="F101" s="33">
        <v>0</v>
      </c>
      <c r="G101" s="33">
        <f>E101</f>
        <v>274438.1</v>
      </c>
      <c r="H101" s="32">
        <v>67500</v>
      </c>
      <c r="I101" s="32">
        <v>0</v>
      </c>
      <c r="J101" s="32">
        <f>H101</f>
        <v>67500</v>
      </c>
      <c r="K101" s="32">
        <v>42000</v>
      </c>
      <c r="L101" s="32">
        <v>0</v>
      </c>
      <c r="M101" s="32">
        <f>K101</f>
        <v>42000</v>
      </c>
      <c r="N101" s="5"/>
      <c r="O101" s="5"/>
      <c r="P101" s="5"/>
    </row>
    <row r="102" spans="1:16" s="6" customFormat="1" ht="18" customHeight="1">
      <c r="A102" s="46"/>
      <c r="B102" s="47"/>
      <c r="C102" s="20" t="s">
        <v>22</v>
      </c>
      <c r="D102" s="30">
        <v>0</v>
      </c>
      <c r="E102" s="32">
        <v>0</v>
      </c>
      <c r="F102" s="33">
        <v>0</v>
      </c>
      <c r="G102" s="33">
        <v>0</v>
      </c>
      <c r="H102" s="33">
        <v>0</v>
      </c>
      <c r="I102" s="32">
        <v>0</v>
      </c>
      <c r="J102" s="32">
        <f>H102</f>
        <v>0</v>
      </c>
      <c r="K102" s="33">
        <v>0</v>
      </c>
      <c r="L102" s="32">
        <v>0</v>
      </c>
      <c r="M102" s="33">
        <v>0</v>
      </c>
      <c r="N102" s="5"/>
      <c r="O102" s="5"/>
      <c r="P102" s="5"/>
    </row>
    <row r="103" spans="1:16" s="6" customFormat="1" ht="15.75" customHeight="1">
      <c r="A103" s="46"/>
      <c r="B103" s="47"/>
      <c r="C103" s="20" t="s">
        <v>23</v>
      </c>
      <c r="D103" s="30">
        <v>0</v>
      </c>
      <c r="E103" s="32">
        <v>0</v>
      </c>
      <c r="F103" s="33">
        <v>0</v>
      </c>
      <c r="G103" s="33">
        <v>0</v>
      </c>
      <c r="H103" s="33">
        <v>0</v>
      </c>
      <c r="I103" s="32">
        <v>0</v>
      </c>
      <c r="J103" s="32">
        <f>H103</f>
        <v>0</v>
      </c>
      <c r="K103" s="33">
        <v>0</v>
      </c>
      <c r="L103" s="32">
        <v>0</v>
      </c>
      <c r="M103" s="33">
        <v>0</v>
      </c>
      <c r="N103" s="5"/>
      <c r="O103" s="5"/>
      <c r="P103" s="5"/>
    </row>
    <row r="104" spans="1:16" s="6" customFormat="1" ht="19.5" customHeight="1">
      <c r="A104" s="46"/>
      <c r="B104" s="47"/>
      <c r="C104" s="24" t="s">
        <v>2</v>
      </c>
      <c r="D104" s="30"/>
      <c r="E104" s="32"/>
      <c r="F104" s="33"/>
      <c r="G104" s="33"/>
      <c r="H104" s="32"/>
      <c r="I104" s="32"/>
      <c r="J104" s="32"/>
      <c r="K104" s="32"/>
      <c r="L104" s="32"/>
      <c r="M104" s="32"/>
      <c r="N104" s="5"/>
      <c r="O104" s="5"/>
      <c r="P104" s="5"/>
    </row>
    <row r="105" spans="1:16" s="6" customFormat="1" ht="44.25" customHeight="1">
      <c r="A105" s="46"/>
      <c r="B105" s="47"/>
      <c r="C105" s="25" t="s">
        <v>12</v>
      </c>
      <c r="D105" s="30">
        <f>D90</f>
        <v>383938.1</v>
      </c>
      <c r="E105" s="32">
        <f>E101</f>
        <v>274438.1</v>
      </c>
      <c r="F105" s="33">
        <v>0</v>
      </c>
      <c r="G105" s="33">
        <f>E105</f>
        <v>274438.1</v>
      </c>
      <c r="H105" s="32">
        <v>67500</v>
      </c>
      <c r="I105" s="32">
        <v>0</v>
      </c>
      <c r="J105" s="32">
        <f>H105</f>
        <v>67500</v>
      </c>
      <c r="K105" s="32">
        <v>42000</v>
      </c>
      <c r="L105" s="32">
        <v>0</v>
      </c>
      <c r="M105" s="32">
        <f>K105</f>
        <v>42000</v>
      </c>
      <c r="N105" s="5"/>
      <c r="O105" s="5"/>
      <c r="P105" s="5"/>
    </row>
    <row r="106" spans="1:16" s="6" customFormat="1" ht="15" customHeight="1">
      <c r="A106" s="48" t="s">
        <v>47</v>
      </c>
      <c r="B106" s="48" t="s">
        <v>16</v>
      </c>
      <c r="C106" s="20" t="s">
        <v>1</v>
      </c>
      <c r="D106" s="30">
        <f>E106+H106+K106+'[3]Гос.прог.'!$D$107+'[3]Гос.прог.'!$G$107+'[3]Гос.прог.'!$H$107+'[3]Гос.прог.'!$I$107+'[3]Гос.прог.'!$J$107+'[3]Гос.прог.'!$K$107+'[3]Гос.прог.'!$L$107</f>
        <v>1922095.7999999996</v>
      </c>
      <c r="E106" s="30">
        <f>E122+E138+E154</f>
        <v>192347</v>
      </c>
      <c r="F106" s="31">
        <v>0</v>
      </c>
      <c r="G106" s="31">
        <f>E106</f>
        <v>192347</v>
      </c>
      <c r="H106" s="30">
        <f>H122+H138+H154</f>
        <v>188403</v>
      </c>
      <c r="I106" s="30">
        <v>0</v>
      </c>
      <c r="J106" s="30">
        <f>H106</f>
        <v>188403</v>
      </c>
      <c r="K106" s="30">
        <f>K122+K138+K154</f>
        <v>195019</v>
      </c>
      <c r="L106" s="30">
        <v>0</v>
      </c>
      <c r="M106" s="30">
        <f>M122+M138+M154</f>
        <v>195019</v>
      </c>
      <c r="N106" s="8"/>
      <c r="O106" s="5"/>
      <c r="P106" s="5"/>
    </row>
    <row r="107" spans="1:16" s="6" customFormat="1" ht="30" customHeight="1">
      <c r="A107" s="48"/>
      <c r="B107" s="48"/>
      <c r="C107" s="20" t="s">
        <v>19</v>
      </c>
      <c r="D107" s="30"/>
      <c r="E107" s="30"/>
      <c r="F107" s="33"/>
      <c r="G107" s="31"/>
      <c r="H107" s="30"/>
      <c r="I107" s="32"/>
      <c r="J107" s="32"/>
      <c r="K107" s="30"/>
      <c r="L107" s="32"/>
      <c r="M107" s="30"/>
      <c r="N107" s="8"/>
      <c r="O107" s="5"/>
      <c r="P107" s="5"/>
    </row>
    <row r="108" spans="1:16" s="6" customFormat="1" ht="32.25" customHeight="1">
      <c r="A108" s="48"/>
      <c r="B108" s="48"/>
      <c r="C108" s="20" t="s">
        <v>20</v>
      </c>
      <c r="D108" s="30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8"/>
      <c r="O108" s="5"/>
      <c r="P108" s="5"/>
    </row>
    <row r="109" spans="1:16" s="6" customFormat="1" ht="12.75" customHeight="1">
      <c r="A109" s="48"/>
      <c r="B109" s="48"/>
      <c r="C109" s="20" t="s">
        <v>21</v>
      </c>
      <c r="D109" s="30"/>
      <c r="E109" s="32"/>
      <c r="F109" s="32"/>
      <c r="G109" s="32"/>
      <c r="H109" s="32"/>
      <c r="I109" s="32"/>
      <c r="J109" s="32"/>
      <c r="K109" s="32"/>
      <c r="L109" s="32"/>
      <c r="M109" s="32"/>
      <c r="N109" s="8"/>
      <c r="O109" s="5"/>
      <c r="P109" s="5"/>
    </row>
    <row r="110" spans="1:16" s="6" customFormat="1" ht="71.25" customHeight="1">
      <c r="A110" s="48"/>
      <c r="B110" s="48"/>
      <c r="C110" s="20" t="s">
        <v>29</v>
      </c>
      <c r="D110" s="30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8"/>
      <c r="O110" s="5"/>
      <c r="P110" s="5"/>
    </row>
    <row r="111" spans="1:16" s="6" customFormat="1" ht="72" customHeight="1">
      <c r="A111" s="48"/>
      <c r="B111" s="48"/>
      <c r="C111" s="21" t="s">
        <v>30</v>
      </c>
      <c r="D111" s="30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8"/>
      <c r="O111" s="5"/>
      <c r="P111" s="5"/>
    </row>
    <row r="112" spans="1:16" s="6" customFormat="1" ht="79.5" customHeight="1">
      <c r="A112" s="48"/>
      <c r="B112" s="48"/>
      <c r="C112" s="21" t="s">
        <v>31</v>
      </c>
      <c r="D112" s="30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8"/>
      <c r="O112" s="5"/>
      <c r="P112" s="5"/>
    </row>
    <row r="113" spans="1:16" s="6" customFormat="1" ht="54" customHeight="1">
      <c r="A113" s="48"/>
      <c r="B113" s="48"/>
      <c r="C113" s="21" t="s">
        <v>32</v>
      </c>
      <c r="D113" s="30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8"/>
      <c r="O113" s="5"/>
      <c r="P113" s="5"/>
    </row>
    <row r="114" spans="1:16" s="6" customFormat="1" ht="67.5" customHeight="1">
      <c r="A114" s="48"/>
      <c r="B114" s="48"/>
      <c r="C114" s="21" t="s">
        <v>33</v>
      </c>
      <c r="D114" s="30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8"/>
      <c r="O114" s="5"/>
      <c r="P114" s="5"/>
    </row>
    <row r="115" spans="1:16" s="6" customFormat="1" ht="80.25" customHeight="1">
      <c r="A115" s="48"/>
      <c r="B115" s="48"/>
      <c r="C115" s="21" t="s">
        <v>34</v>
      </c>
      <c r="D115" s="30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8"/>
      <c r="O115" s="5"/>
      <c r="P115" s="5"/>
    </row>
    <row r="116" spans="1:16" s="6" customFormat="1" ht="92.25" customHeight="1">
      <c r="A116" s="48"/>
      <c r="B116" s="48"/>
      <c r="C116" s="21" t="s">
        <v>35</v>
      </c>
      <c r="D116" s="30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8"/>
      <c r="O116" s="5"/>
      <c r="P116" s="5"/>
    </row>
    <row r="117" spans="1:16" s="6" customFormat="1" ht="71.25" customHeight="1">
      <c r="A117" s="48"/>
      <c r="B117" s="48"/>
      <c r="C117" s="20" t="s">
        <v>36</v>
      </c>
      <c r="D117" s="30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8"/>
      <c r="O117" s="5"/>
      <c r="P117" s="5"/>
    </row>
    <row r="118" spans="1:16" s="6" customFormat="1" ht="18" customHeight="1">
      <c r="A118" s="48"/>
      <c r="B118" s="48"/>
      <c r="C118" s="20" t="s">
        <v>22</v>
      </c>
      <c r="D118" s="30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8"/>
      <c r="O118" s="5"/>
      <c r="P118" s="5"/>
    </row>
    <row r="119" spans="1:16" s="6" customFormat="1" ht="15.75" customHeight="1">
      <c r="A119" s="48"/>
      <c r="B119" s="48"/>
      <c r="C119" s="20" t="s">
        <v>23</v>
      </c>
      <c r="D119" s="30">
        <f>E119+H119+K119+'[3]Гос.прог.'!$D$120+'[3]Гос.прог.'!$G$120+'[3]Гос.прог.'!$H$120+'[3]Гос.прог.'!$I$120+'[3]Гос.прог.'!$J$120+'[3]Гос.прог.'!$K$120+'[3]Гос.прог.'!$L$120</f>
        <v>1922095.7999999996</v>
      </c>
      <c r="E119" s="32">
        <f>E121</f>
        <v>192347</v>
      </c>
      <c r="F119" s="33">
        <v>0</v>
      </c>
      <c r="G119" s="33">
        <f>E119</f>
        <v>192347</v>
      </c>
      <c r="H119" s="32">
        <f>H121</f>
        <v>188403</v>
      </c>
      <c r="I119" s="32">
        <v>0</v>
      </c>
      <c r="J119" s="32">
        <f>H119</f>
        <v>188403</v>
      </c>
      <c r="K119" s="32">
        <f>K121</f>
        <v>195019</v>
      </c>
      <c r="L119" s="32">
        <v>0</v>
      </c>
      <c r="M119" s="32">
        <f>M121</f>
        <v>195019</v>
      </c>
      <c r="N119" s="8"/>
      <c r="O119" s="5"/>
      <c r="P119" s="5"/>
    </row>
    <row r="120" spans="1:16" s="6" customFormat="1" ht="17.25" customHeight="1">
      <c r="A120" s="48"/>
      <c r="B120" s="48"/>
      <c r="C120" s="24" t="s">
        <v>2</v>
      </c>
      <c r="D120" s="30"/>
      <c r="E120" s="32"/>
      <c r="F120" s="33"/>
      <c r="G120" s="33"/>
      <c r="H120" s="32"/>
      <c r="I120" s="32"/>
      <c r="J120" s="30"/>
      <c r="K120" s="32"/>
      <c r="L120" s="30"/>
      <c r="M120" s="32"/>
      <c r="N120" s="5"/>
      <c r="O120" s="5"/>
      <c r="P120" s="5"/>
    </row>
    <row r="121" spans="1:16" s="6" customFormat="1" ht="45" customHeight="1">
      <c r="A121" s="48"/>
      <c r="B121" s="48"/>
      <c r="C121" s="25" t="s">
        <v>12</v>
      </c>
      <c r="D121" s="30">
        <f>D119</f>
        <v>1922095.7999999996</v>
      </c>
      <c r="E121" s="32">
        <f>E137+E153+E169</f>
        <v>192347</v>
      </c>
      <c r="F121" s="33">
        <v>0</v>
      </c>
      <c r="G121" s="33">
        <f>E121</f>
        <v>192347</v>
      </c>
      <c r="H121" s="32">
        <f>H137+H153+H169</f>
        <v>188403</v>
      </c>
      <c r="I121" s="32">
        <v>0</v>
      </c>
      <c r="J121" s="32">
        <f>H121</f>
        <v>188403</v>
      </c>
      <c r="K121" s="32">
        <f>K137+K153+K169</f>
        <v>195019</v>
      </c>
      <c r="L121" s="32">
        <v>0</v>
      </c>
      <c r="M121" s="32">
        <f>M137+M153+M169</f>
        <v>195019</v>
      </c>
      <c r="N121" s="5"/>
      <c r="O121" s="5"/>
      <c r="P121" s="5"/>
    </row>
    <row r="122" spans="1:16" s="6" customFormat="1" ht="16.5" customHeight="1">
      <c r="A122" s="46" t="s">
        <v>8</v>
      </c>
      <c r="B122" s="47" t="s">
        <v>3</v>
      </c>
      <c r="C122" s="28" t="s">
        <v>1</v>
      </c>
      <c r="D122" s="30">
        <f>E122+H122+K122+'[3]Гос.прог.'!$D$123+'[3]Гос.прог.'!$G$123+'[3]Гос.прог.'!$H$123+'[3]Гос.прог.'!$I$123+'[3]Гос.прог.'!$J$123+'[3]Гос.прог.'!$K$123+'[3]Гос.прог.'!$L$123</f>
        <v>879147</v>
      </c>
      <c r="E122" s="32">
        <v>96412</v>
      </c>
      <c r="F122" s="33">
        <v>0</v>
      </c>
      <c r="G122" s="33">
        <f>E122</f>
        <v>96412</v>
      </c>
      <c r="H122" s="32">
        <v>86865</v>
      </c>
      <c r="I122" s="32">
        <v>0</v>
      </c>
      <c r="J122" s="32">
        <f>H122</f>
        <v>86865</v>
      </c>
      <c r="K122" s="32">
        <f>K135</f>
        <v>90447</v>
      </c>
      <c r="L122" s="32">
        <v>0</v>
      </c>
      <c r="M122" s="32">
        <f>M135</f>
        <v>90447</v>
      </c>
      <c r="N122" s="5"/>
      <c r="O122" s="5"/>
      <c r="P122" s="5"/>
    </row>
    <row r="123" spans="1:16" s="6" customFormat="1" ht="35.25" customHeight="1">
      <c r="A123" s="46"/>
      <c r="B123" s="47"/>
      <c r="C123" s="20" t="s">
        <v>19</v>
      </c>
      <c r="D123" s="30"/>
      <c r="E123" s="32"/>
      <c r="F123" s="33"/>
      <c r="G123" s="33"/>
      <c r="H123" s="32"/>
      <c r="I123" s="32"/>
      <c r="J123" s="32"/>
      <c r="K123" s="32"/>
      <c r="L123" s="32"/>
      <c r="M123" s="32"/>
      <c r="N123" s="5"/>
      <c r="O123" s="5"/>
      <c r="P123" s="5"/>
    </row>
    <row r="124" spans="1:16" s="6" customFormat="1" ht="30" customHeight="1">
      <c r="A124" s="46"/>
      <c r="B124" s="47"/>
      <c r="C124" s="20" t="s">
        <v>20</v>
      </c>
      <c r="D124" s="30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5"/>
      <c r="O124" s="5"/>
      <c r="P124" s="5"/>
    </row>
    <row r="125" spans="1:16" s="6" customFormat="1" ht="15.75" customHeight="1">
      <c r="A125" s="46"/>
      <c r="B125" s="47"/>
      <c r="C125" s="20" t="s">
        <v>21</v>
      </c>
      <c r="D125" s="30"/>
      <c r="E125" s="32"/>
      <c r="F125" s="32"/>
      <c r="G125" s="33"/>
      <c r="H125" s="32"/>
      <c r="I125" s="32"/>
      <c r="J125" s="32"/>
      <c r="K125" s="32"/>
      <c r="L125" s="32"/>
      <c r="M125" s="32"/>
      <c r="N125" s="5"/>
      <c r="O125" s="5"/>
      <c r="P125" s="5"/>
    </row>
    <row r="126" spans="1:16" s="6" customFormat="1" ht="65.25" customHeight="1">
      <c r="A126" s="46"/>
      <c r="B126" s="47"/>
      <c r="C126" s="20" t="s">
        <v>29</v>
      </c>
      <c r="D126" s="30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5"/>
      <c r="O126" s="5"/>
      <c r="P126" s="5"/>
    </row>
    <row r="127" spans="1:16" s="6" customFormat="1" ht="64.5" customHeight="1">
      <c r="A127" s="46"/>
      <c r="B127" s="47"/>
      <c r="C127" s="21" t="s">
        <v>30</v>
      </c>
      <c r="D127" s="30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5"/>
      <c r="O127" s="5"/>
      <c r="P127" s="5"/>
    </row>
    <row r="128" spans="1:16" s="6" customFormat="1" ht="81" customHeight="1">
      <c r="A128" s="46"/>
      <c r="B128" s="47"/>
      <c r="C128" s="21" t="s">
        <v>31</v>
      </c>
      <c r="D128" s="30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5"/>
      <c r="O128" s="5"/>
      <c r="P128" s="5"/>
    </row>
    <row r="129" spans="1:16" s="6" customFormat="1" ht="54" customHeight="1">
      <c r="A129" s="46"/>
      <c r="B129" s="47"/>
      <c r="C129" s="21" t="s">
        <v>32</v>
      </c>
      <c r="D129" s="30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5"/>
      <c r="O129" s="5"/>
      <c r="P129" s="5"/>
    </row>
    <row r="130" spans="1:16" s="6" customFormat="1" ht="68.25" customHeight="1">
      <c r="A130" s="46"/>
      <c r="B130" s="47"/>
      <c r="C130" s="21" t="s">
        <v>33</v>
      </c>
      <c r="D130" s="30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5"/>
      <c r="O130" s="5"/>
      <c r="P130" s="5"/>
    </row>
    <row r="131" spans="1:16" s="6" customFormat="1" ht="83.25" customHeight="1">
      <c r="A131" s="46"/>
      <c r="B131" s="47"/>
      <c r="C131" s="21" t="s">
        <v>34</v>
      </c>
      <c r="D131" s="30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5"/>
      <c r="O131" s="5"/>
      <c r="P131" s="5"/>
    </row>
    <row r="132" spans="1:16" s="6" customFormat="1" ht="95.25" customHeight="1">
      <c r="A132" s="46"/>
      <c r="B132" s="47"/>
      <c r="C132" s="21" t="s">
        <v>35</v>
      </c>
      <c r="D132" s="30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5"/>
      <c r="O132" s="5"/>
      <c r="P132" s="5"/>
    </row>
    <row r="133" spans="1:16" s="6" customFormat="1" ht="75.75" customHeight="1">
      <c r="A133" s="46"/>
      <c r="B133" s="47"/>
      <c r="C133" s="20" t="s">
        <v>36</v>
      </c>
      <c r="D133" s="30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5"/>
      <c r="O133" s="5"/>
      <c r="P133" s="5"/>
    </row>
    <row r="134" spans="1:16" s="6" customFormat="1" ht="18.75" customHeight="1">
      <c r="A134" s="46"/>
      <c r="B134" s="47"/>
      <c r="C134" s="20" t="s">
        <v>22</v>
      </c>
      <c r="D134" s="30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5"/>
      <c r="O134" s="5"/>
      <c r="P134" s="5"/>
    </row>
    <row r="135" spans="1:16" s="6" customFormat="1" ht="18" customHeight="1">
      <c r="A135" s="46"/>
      <c r="B135" s="47"/>
      <c r="C135" s="20" t="s">
        <v>23</v>
      </c>
      <c r="D135" s="30">
        <f>E135+H135+K135+'[3]Гос.прог.'!$D$136+'[3]Гос.прог.'!$G$136+'[3]Гос.прог.'!$H$136+'[3]Гос.прог.'!$I$136+'[3]Гос.прог.'!$J$136+'[3]Гос.прог.'!$K$136+'[3]Гос.прог.'!$L$136</f>
        <v>879147</v>
      </c>
      <c r="E135" s="32">
        <f>E122</f>
        <v>96412</v>
      </c>
      <c r="F135" s="33">
        <v>0</v>
      </c>
      <c r="G135" s="33">
        <f>E135</f>
        <v>96412</v>
      </c>
      <c r="H135" s="32">
        <f>H122</f>
        <v>86865</v>
      </c>
      <c r="I135" s="32">
        <v>0</v>
      </c>
      <c r="J135" s="32">
        <f>H135</f>
        <v>86865</v>
      </c>
      <c r="K135" s="32">
        <f>K137</f>
        <v>90447</v>
      </c>
      <c r="L135" s="32">
        <v>0</v>
      </c>
      <c r="M135" s="32">
        <f>K135</f>
        <v>90447</v>
      </c>
      <c r="N135" s="5"/>
      <c r="O135" s="5"/>
      <c r="P135" s="5"/>
    </row>
    <row r="136" spans="1:16" s="6" customFormat="1" ht="21" customHeight="1">
      <c r="A136" s="46"/>
      <c r="B136" s="47"/>
      <c r="C136" s="24" t="s">
        <v>2</v>
      </c>
      <c r="D136" s="30"/>
      <c r="E136" s="32"/>
      <c r="F136" s="33"/>
      <c r="G136" s="33"/>
      <c r="H136" s="32"/>
      <c r="I136" s="32"/>
      <c r="J136" s="32"/>
      <c r="K136" s="32"/>
      <c r="L136" s="32"/>
      <c r="M136" s="32"/>
      <c r="N136" s="5"/>
      <c r="O136" s="5"/>
      <c r="P136" s="5"/>
    </row>
    <row r="137" spans="1:16" s="6" customFormat="1" ht="49.5" customHeight="1">
      <c r="A137" s="46"/>
      <c r="B137" s="47"/>
      <c r="C137" s="25" t="s">
        <v>12</v>
      </c>
      <c r="D137" s="30">
        <f>D135</f>
        <v>879147</v>
      </c>
      <c r="E137" s="32">
        <v>96412</v>
      </c>
      <c r="F137" s="33">
        <v>0</v>
      </c>
      <c r="G137" s="33">
        <f>E137</f>
        <v>96412</v>
      </c>
      <c r="H137" s="32">
        <f>H122</f>
        <v>86865</v>
      </c>
      <c r="I137" s="32">
        <v>0</v>
      </c>
      <c r="J137" s="32">
        <f>H137</f>
        <v>86865</v>
      </c>
      <c r="K137" s="32">
        <v>90447</v>
      </c>
      <c r="L137" s="32">
        <v>0</v>
      </c>
      <c r="M137" s="32">
        <f>K137</f>
        <v>90447</v>
      </c>
      <c r="N137" s="5"/>
      <c r="O137" s="5"/>
      <c r="P137" s="5"/>
    </row>
    <row r="138" spans="1:16" s="6" customFormat="1" ht="14.25" customHeight="1">
      <c r="A138" s="46" t="s">
        <v>9</v>
      </c>
      <c r="B138" s="47" t="s">
        <v>41</v>
      </c>
      <c r="C138" s="28" t="s">
        <v>1</v>
      </c>
      <c r="D138" s="30">
        <f>E138+H138</f>
        <v>200</v>
      </c>
      <c r="E138" s="32">
        <v>200</v>
      </c>
      <c r="F138" s="33">
        <v>0</v>
      </c>
      <c r="G138" s="33">
        <f>E138</f>
        <v>200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5"/>
      <c r="O138" s="5"/>
      <c r="P138" s="5"/>
    </row>
    <row r="139" spans="1:16" s="6" customFormat="1" ht="30.75" customHeight="1">
      <c r="A139" s="46"/>
      <c r="B139" s="47"/>
      <c r="C139" s="20" t="s">
        <v>19</v>
      </c>
      <c r="D139" s="30"/>
      <c r="E139" s="32"/>
      <c r="F139" s="33"/>
      <c r="G139" s="33"/>
      <c r="H139" s="32"/>
      <c r="I139" s="32"/>
      <c r="J139" s="32"/>
      <c r="K139" s="32"/>
      <c r="L139" s="32"/>
      <c r="M139" s="32"/>
      <c r="N139" s="5"/>
      <c r="O139" s="5"/>
      <c r="P139" s="5"/>
    </row>
    <row r="140" spans="1:16" s="6" customFormat="1" ht="32.25" customHeight="1">
      <c r="A140" s="46"/>
      <c r="B140" s="47"/>
      <c r="C140" s="20" t="s">
        <v>20</v>
      </c>
      <c r="D140" s="30">
        <v>0</v>
      </c>
      <c r="E140" s="32">
        <f>SUM(F140:N140)</f>
        <v>0</v>
      </c>
      <c r="F140" s="32">
        <f>SUM(G140:O140)</f>
        <v>0</v>
      </c>
      <c r="G140" s="32">
        <f>SUM(H140:P140)</f>
        <v>0</v>
      </c>
      <c r="H140" s="32">
        <f>SUM(I140:Q140)</f>
        <v>0</v>
      </c>
      <c r="I140" s="32">
        <v>0</v>
      </c>
      <c r="J140" s="32">
        <f>SUM(M140:S140)</f>
        <v>0</v>
      </c>
      <c r="K140" s="32">
        <f>SUM(L140:R140)</f>
        <v>0</v>
      </c>
      <c r="L140" s="32">
        <v>0</v>
      </c>
      <c r="M140" s="32">
        <f>SUM(N140:T140)</f>
        <v>0</v>
      </c>
      <c r="N140" s="5"/>
      <c r="O140" s="5"/>
      <c r="P140" s="5"/>
    </row>
    <row r="141" spans="1:16" s="6" customFormat="1" ht="15" customHeight="1">
      <c r="A141" s="46"/>
      <c r="B141" s="47"/>
      <c r="C141" s="20" t="s">
        <v>21</v>
      </c>
      <c r="D141" s="30"/>
      <c r="E141" s="32"/>
      <c r="F141" s="32"/>
      <c r="G141" s="32"/>
      <c r="H141" s="32"/>
      <c r="I141" s="32"/>
      <c r="J141" s="32"/>
      <c r="K141" s="32"/>
      <c r="L141" s="32"/>
      <c r="M141" s="32"/>
      <c r="N141" s="5"/>
      <c r="O141" s="5"/>
      <c r="P141" s="5"/>
    </row>
    <row r="142" spans="1:16" s="6" customFormat="1" ht="76.5" customHeight="1">
      <c r="A142" s="46"/>
      <c r="B142" s="47"/>
      <c r="C142" s="20" t="s">
        <v>29</v>
      </c>
      <c r="D142" s="30">
        <v>0</v>
      </c>
      <c r="E142" s="32">
        <f>SUM(F142:N142)</f>
        <v>0</v>
      </c>
      <c r="F142" s="32">
        <f>SUM(G142:O142)</f>
        <v>0</v>
      </c>
      <c r="G142" s="32">
        <f>SUM(H142:P142)</f>
        <v>0</v>
      </c>
      <c r="H142" s="32">
        <f>SUM(I142:Q142)</f>
        <v>0</v>
      </c>
      <c r="I142" s="32">
        <v>0</v>
      </c>
      <c r="J142" s="32">
        <f>SUM(M142:S142)</f>
        <v>0</v>
      </c>
      <c r="K142" s="32">
        <f>SUM(L142:R142)</f>
        <v>0</v>
      </c>
      <c r="L142" s="32">
        <v>0</v>
      </c>
      <c r="M142" s="32">
        <f>SUM(N142:T142)</f>
        <v>0</v>
      </c>
      <c r="N142" s="5"/>
      <c r="O142" s="5"/>
      <c r="P142" s="5"/>
    </row>
    <row r="143" spans="1:16" s="6" customFormat="1" ht="67.5" customHeight="1">
      <c r="A143" s="46"/>
      <c r="B143" s="47"/>
      <c r="C143" s="21" t="s">
        <v>30</v>
      </c>
      <c r="D143" s="30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5"/>
      <c r="O143" s="5"/>
      <c r="P143" s="5"/>
    </row>
    <row r="144" spans="1:16" s="6" customFormat="1" ht="81" customHeight="1">
      <c r="A144" s="46"/>
      <c r="B144" s="47"/>
      <c r="C144" s="21" t="s">
        <v>31</v>
      </c>
      <c r="D144" s="30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5"/>
      <c r="O144" s="5"/>
      <c r="P144" s="5"/>
    </row>
    <row r="145" spans="1:16" s="6" customFormat="1" ht="54" customHeight="1">
      <c r="A145" s="46"/>
      <c r="B145" s="47"/>
      <c r="C145" s="21" t="s">
        <v>32</v>
      </c>
      <c r="D145" s="30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5"/>
      <c r="O145" s="5"/>
      <c r="P145" s="5"/>
    </row>
    <row r="146" spans="1:16" s="6" customFormat="1" ht="66.75" customHeight="1">
      <c r="A146" s="46"/>
      <c r="B146" s="47"/>
      <c r="C146" s="21" t="s">
        <v>33</v>
      </c>
      <c r="D146" s="30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5"/>
      <c r="O146" s="5"/>
      <c r="P146" s="5"/>
    </row>
    <row r="147" spans="1:16" s="6" customFormat="1" ht="78.75" customHeight="1">
      <c r="A147" s="46"/>
      <c r="B147" s="47"/>
      <c r="C147" s="21" t="s">
        <v>34</v>
      </c>
      <c r="D147" s="30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5"/>
      <c r="O147" s="5"/>
      <c r="P147" s="5"/>
    </row>
    <row r="148" spans="1:16" s="6" customFormat="1" ht="96" customHeight="1">
      <c r="A148" s="46"/>
      <c r="B148" s="47"/>
      <c r="C148" s="21" t="s">
        <v>35</v>
      </c>
      <c r="D148" s="30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5"/>
      <c r="O148" s="5"/>
      <c r="P148" s="5"/>
    </row>
    <row r="149" spans="1:16" s="6" customFormat="1" ht="72" customHeight="1">
      <c r="A149" s="46"/>
      <c r="B149" s="47"/>
      <c r="C149" s="20" t="s">
        <v>36</v>
      </c>
      <c r="D149" s="30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5"/>
      <c r="O149" s="5"/>
      <c r="P149" s="5"/>
    </row>
    <row r="150" spans="1:16" s="6" customFormat="1" ht="15.75" customHeight="1">
      <c r="A150" s="46"/>
      <c r="B150" s="47"/>
      <c r="C150" s="20" t="s">
        <v>22</v>
      </c>
      <c r="D150" s="30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5"/>
      <c r="O150" s="5"/>
      <c r="P150" s="5"/>
    </row>
    <row r="151" spans="1:16" s="6" customFormat="1" ht="18" customHeight="1">
      <c r="A151" s="46"/>
      <c r="B151" s="47"/>
      <c r="C151" s="20" t="s">
        <v>23</v>
      </c>
      <c r="D151" s="30">
        <f>E151</f>
        <v>200</v>
      </c>
      <c r="E151" s="32">
        <f>E153</f>
        <v>200</v>
      </c>
      <c r="F151" s="33">
        <v>0</v>
      </c>
      <c r="G151" s="33">
        <f>E151</f>
        <v>200</v>
      </c>
      <c r="H151" s="33">
        <v>0</v>
      </c>
      <c r="I151" s="32">
        <v>0</v>
      </c>
      <c r="J151" s="32">
        <f>SUM(M151:S151)</f>
        <v>0</v>
      </c>
      <c r="K151" s="32">
        <f>SUM(L151:R151)</f>
        <v>0</v>
      </c>
      <c r="L151" s="32">
        <v>0</v>
      </c>
      <c r="M151" s="32">
        <f>SUM(N151:T151)</f>
        <v>0</v>
      </c>
      <c r="N151" s="5"/>
      <c r="O151" s="5"/>
      <c r="P151" s="5"/>
    </row>
    <row r="152" spans="1:16" s="6" customFormat="1" ht="18" customHeight="1">
      <c r="A152" s="46"/>
      <c r="B152" s="47"/>
      <c r="C152" s="24" t="s">
        <v>2</v>
      </c>
      <c r="D152" s="30"/>
      <c r="E152" s="32"/>
      <c r="F152" s="33"/>
      <c r="G152" s="33"/>
      <c r="H152" s="32"/>
      <c r="I152" s="32"/>
      <c r="J152" s="32"/>
      <c r="K152" s="32"/>
      <c r="L152" s="32"/>
      <c r="M152" s="32"/>
      <c r="N152" s="5"/>
      <c r="O152" s="5"/>
      <c r="P152" s="5"/>
    </row>
    <row r="153" spans="1:16" s="6" customFormat="1" ht="45.75" customHeight="1">
      <c r="A153" s="46"/>
      <c r="B153" s="47"/>
      <c r="C153" s="25" t="s">
        <v>12</v>
      </c>
      <c r="D153" s="30">
        <f>E153</f>
        <v>200</v>
      </c>
      <c r="E153" s="32">
        <v>200</v>
      </c>
      <c r="F153" s="33">
        <v>0</v>
      </c>
      <c r="G153" s="33">
        <f>E153</f>
        <v>200</v>
      </c>
      <c r="H153" s="33">
        <v>0</v>
      </c>
      <c r="I153" s="33">
        <v>0</v>
      </c>
      <c r="J153" s="33">
        <v>0</v>
      </c>
      <c r="K153" s="33">
        <v>0</v>
      </c>
      <c r="L153" s="32">
        <v>0</v>
      </c>
      <c r="M153" s="33">
        <v>0</v>
      </c>
      <c r="N153" s="5"/>
      <c r="O153" s="5"/>
      <c r="P153" s="5"/>
    </row>
    <row r="154" spans="1:16" s="6" customFormat="1" ht="14.25" customHeight="1">
      <c r="A154" s="46" t="s">
        <v>10</v>
      </c>
      <c r="B154" s="47" t="s">
        <v>40</v>
      </c>
      <c r="C154" s="20" t="s">
        <v>1</v>
      </c>
      <c r="D154" s="30">
        <f>E154+H154+K154+'[3]Гос.прог.'!$D$155+'[3]Гос.прог.'!$G$155+'[3]Гос.прог.'!$H$155+'[3]Гос.прог.'!$I$155+'[3]Гос.прог.'!$J$155+'[3]Гос.прог.'!$K$155+'[3]Гос.прог.'!$L$155</f>
        <v>1042748.8000000002</v>
      </c>
      <c r="E154" s="32">
        <v>95735</v>
      </c>
      <c r="F154" s="33">
        <v>0</v>
      </c>
      <c r="G154" s="33">
        <f>E154</f>
        <v>95735</v>
      </c>
      <c r="H154" s="32">
        <v>101538</v>
      </c>
      <c r="I154" s="32">
        <v>0</v>
      </c>
      <c r="J154" s="32">
        <f>H154</f>
        <v>101538</v>
      </c>
      <c r="K154" s="32">
        <f>K169</f>
        <v>104572</v>
      </c>
      <c r="L154" s="32">
        <v>0</v>
      </c>
      <c r="M154" s="32">
        <f>M169</f>
        <v>104572</v>
      </c>
      <c r="N154" s="7"/>
      <c r="O154" s="7"/>
      <c r="P154" s="7"/>
    </row>
    <row r="155" spans="1:16" s="6" customFormat="1" ht="28.5" customHeight="1">
      <c r="A155" s="46"/>
      <c r="B155" s="47"/>
      <c r="C155" s="20" t="s">
        <v>19</v>
      </c>
      <c r="D155" s="30"/>
      <c r="E155" s="32"/>
      <c r="F155" s="33"/>
      <c r="G155" s="33"/>
      <c r="H155" s="32"/>
      <c r="I155" s="32"/>
      <c r="J155" s="32"/>
      <c r="K155" s="32"/>
      <c r="L155" s="32"/>
      <c r="M155" s="32"/>
      <c r="N155" s="7"/>
      <c r="O155" s="7"/>
      <c r="P155" s="7"/>
    </row>
    <row r="156" spans="1:16" s="6" customFormat="1" ht="31.5" customHeight="1">
      <c r="A156" s="46"/>
      <c r="B156" s="47"/>
      <c r="C156" s="20" t="s">
        <v>20</v>
      </c>
      <c r="D156" s="30">
        <v>0</v>
      </c>
      <c r="E156" s="32">
        <f>SUM(F156:N156)</f>
        <v>0</v>
      </c>
      <c r="F156" s="32">
        <f>SUM(G156:O156)</f>
        <v>0</v>
      </c>
      <c r="G156" s="32">
        <f>SUM(H156:P156)</f>
        <v>0</v>
      </c>
      <c r="H156" s="32">
        <f>SUM(I156:Q156)</f>
        <v>0</v>
      </c>
      <c r="I156" s="32">
        <v>0</v>
      </c>
      <c r="J156" s="32">
        <v>0</v>
      </c>
      <c r="K156" s="32">
        <f>SUM(L156:R156)</f>
        <v>0</v>
      </c>
      <c r="L156" s="32">
        <v>0</v>
      </c>
      <c r="M156" s="32">
        <f>SUM(N156:T156)</f>
        <v>0</v>
      </c>
      <c r="N156" s="7"/>
      <c r="O156" s="7"/>
      <c r="P156" s="7"/>
    </row>
    <row r="157" spans="1:16" s="6" customFormat="1" ht="18" customHeight="1">
      <c r="A157" s="46"/>
      <c r="B157" s="47"/>
      <c r="C157" s="20" t="s">
        <v>21</v>
      </c>
      <c r="D157" s="30"/>
      <c r="E157" s="32"/>
      <c r="F157" s="32"/>
      <c r="G157" s="32"/>
      <c r="H157" s="32"/>
      <c r="I157" s="32"/>
      <c r="J157" s="32"/>
      <c r="K157" s="32"/>
      <c r="L157" s="32"/>
      <c r="M157" s="32"/>
      <c r="N157" s="7"/>
      <c r="O157" s="7"/>
      <c r="P157" s="7"/>
    </row>
    <row r="158" spans="1:16" s="6" customFormat="1" ht="70.5" customHeight="1">
      <c r="A158" s="46"/>
      <c r="B158" s="47"/>
      <c r="C158" s="20" t="s">
        <v>29</v>
      </c>
      <c r="D158" s="30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7"/>
      <c r="O158" s="7"/>
      <c r="P158" s="7"/>
    </row>
    <row r="159" spans="1:16" s="6" customFormat="1" ht="70.5" customHeight="1">
      <c r="A159" s="46"/>
      <c r="B159" s="47"/>
      <c r="C159" s="21" t="s">
        <v>30</v>
      </c>
      <c r="D159" s="30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7"/>
      <c r="O159" s="7"/>
      <c r="P159" s="7"/>
    </row>
    <row r="160" spans="1:16" s="6" customFormat="1" ht="84" customHeight="1">
      <c r="A160" s="46"/>
      <c r="B160" s="47"/>
      <c r="C160" s="21" t="s">
        <v>31</v>
      </c>
      <c r="D160" s="30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7"/>
      <c r="O160" s="7"/>
      <c r="P160" s="7"/>
    </row>
    <row r="161" spans="1:16" s="6" customFormat="1" ht="60" customHeight="1">
      <c r="A161" s="46"/>
      <c r="B161" s="47"/>
      <c r="C161" s="21" t="s">
        <v>32</v>
      </c>
      <c r="D161" s="30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7"/>
      <c r="O161" s="7"/>
      <c r="P161" s="7"/>
    </row>
    <row r="162" spans="1:16" s="6" customFormat="1" ht="73.5" customHeight="1">
      <c r="A162" s="46"/>
      <c r="B162" s="47"/>
      <c r="C162" s="21" t="s">
        <v>33</v>
      </c>
      <c r="D162" s="30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7"/>
      <c r="O162" s="7"/>
      <c r="P162" s="7"/>
    </row>
    <row r="163" spans="1:16" s="6" customFormat="1" ht="81.75" customHeight="1">
      <c r="A163" s="46"/>
      <c r="B163" s="47"/>
      <c r="C163" s="21" t="s">
        <v>34</v>
      </c>
      <c r="D163" s="30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7"/>
      <c r="O163" s="7"/>
      <c r="P163" s="7"/>
    </row>
    <row r="164" spans="1:16" s="6" customFormat="1" ht="102" customHeight="1">
      <c r="A164" s="46"/>
      <c r="B164" s="47"/>
      <c r="C164" s="21" t="s">
        <v>35</v>
      </c>
      <c r="D164" s="30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7"/>
      <c r="O164" s="7"/>
      <c r="P164" s="7"/>
    </row>
    <row r="165" spans="1:16" s="6" customFormat="1" ht="73.5" customHeight="1">
      <c r="A165" s="46"/>
      <c r="B165" s="47"/>
      <c r="C165" s="20" t="s">
        <v>36</v>
      </c>
      <c r="D165" s="30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7"/>
      <c r="O165" s="7"/>
      <c r="P165" s="7"/>
    </row>
    <row r="166" spans="1:16" s="6" customFormat="1" ht="18" customHeight="1">
      <c r="A166" s="46"/>
      <c r="B166" s="47"/>
      <c r="C166" s="20" t="s">
        <v>22</v>
      </c>
      <c r="D166" s="30">
        <v>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7"/>
      <c r="O166" s="7"/>
      <c r="P166" s="7"/>
    </row>
    <row r="167" spans="1:16" s="6" customFormat="1" ht="21" customHeight="1">
      <c r="A167" s="46"/>
      <c r="B167" s="47"/>
      <c r="C167" s="20" t="s">
        <v>23</v>
      </c>
      <c r="D167" s="30">
        <f>E167+H167+K167+'[3]Гос.прог.'!$D$168+'[3]Гос.прог.'!$G$168+'[3]Гос.прог.'!$H$168+'[3]Гос.прог.'!$I$168+'[3]Гос.прог.'!$J$168+'[3]Гос.прог.'!$K$168+'[3]Гос.прог.'!$L$168</f>
        <v>1042748.8000000002</v>
      </c>
      <c r="E167" s="32">
        <f>E169</f>
        <v>95735</v>
      </c>
      <c r="F167" s="33">
        <v>0</v>
      </c>
      <c r="G167" s="33">
        <f>E167</f>
        <v>95735</v>
      </c>
      <c r="H167" s="32">
        <f>H154</f>
        <v>101538</v>
      </c>
      <c r="I167" s="32">
        <v>0</v>
      </c>
      <c r="J167" s="32">
        <f>H167</f>
        <v>101538</v>
      </c>
      <c r="K167" s="32">
        <v>104572</v>
      </c>
      <c r="L167" s="32">
        <v>0</v>
      </c>
      <c r="M167" s="32">
        <v>104572</v>
      </c>
      <c r="N167" s="7"/>
      <c r="O167" s="7"/>
      <c r="P167" s="7"/>
    </row>
    <row r="168" spans="1:16" s="6" customFormat="1" ht="17.25" customHeight="1">
      <c r="A168" s="46"/>
      <c r="B168" s="47"/>
      <c r="C168" s="24" t="s">
        <v>2</v>
      </c>
      <c r="D168" s="30"/>
      <c r="E168" s="32"/>
      <c r="F168" s="33"/>
      <c r="G168" s="33"/>
      <c r="H168" s="32"/>
      <c r="I168" s="32"/>
      <c r="J168" s="32"/>
      <c r="K168" s="32"/>
      <c r="L168" s="32"/>
      <c r="M168" s="32"/>
      <c r="N168" s="7"/>
      <c r="O168" s="7"/>
      <c r="P168" s="7"/>
    </row>
    <row r="169" spans="1:16" s="6" customFormat="1" ht="49.5" customHeight="1">
      <c r="A169" s="46"/>
      <c r="B169" s="47"/>
      <c r="C169" s="25" t="s">
        <v>12</v>
      </c>
      <c r="D169" s="30">
        <f>D167</f>
        <v>1042748.8000000002</v>
      </c>
      <c r="E169" s="32">
        <v>95735</v>
      </c>
      <c r="F169" s="33">
        <v>0</v>
      </c>
      <c r="G169" s="33">
        <f>E169</f>
        <v>95735</v>
      </c>
      <c r="H169" s="32">
        <f>H167</f>
        <v>101538</v>
      </c>
      <c r="I169" s="32">
        <v>0</v>
      </c>
      <c r="J169" s="32">
        <f>H169</f>
        <v>101538</v>
      </c>
      <c r="K169" s="32">
        <v>104572</v>
      </c>
      <c r="L169" s="32">
        <v>0</v>
      </c>
      <c r="M169" s="32">
        <v>104572</v>
      </c>
      <c r="N169" s="7"/>
      <c r="O169" s="7"/>
      <c r="P169" s="7"/>
    </row>
    <row r="170" spans="1:13" ht="18">
      <c r="A170" s="4"/>
      <c r="M170" s="17"/>
    </row>
    <row r="171" ht="13.5" customHeight="1">
      <c r="A171" s="4"/>
    </row>
    <row r="172" ht="18">
      <c r="A172" s="4"/>
    </row>
    <row r="173" ht="18">
      <c r="A173" s="4"/>
    </row>
    <row r="174" ht="18">
      <c r="A174" s="4"/>
    </row>
  </sheetData>
  <sheetProtection/>
  <mergeCells count="37">
    <mergeCell ref="F1:M1"/>
    <mergeCell ref="A2:M2"/>
    <mergeCell ref="D4:M4"/>
    <mergeCell ref="I7:J7"/>
    <mergeCell ref="E6:G6"/>
    <mergeCell ref="A4:A8"/>
    <mergeCell ref="B4:B8"/>
    <mergeCell ref="C4:C8"/>
    <mergeCell ref="D5:D8"/>
    <mergeCell ref="F7:G7"/>
    <mergeCell ref="K6:M6"/>
    <mergeCell ref="L7:M7"/>
    <mergeCell ref="K7:K8"/>
    <mergeCell ref="E7:E8"/>
    <mergeCell ref="H7:H8"/>
    <mergeCell ref="H6:J6"/>
    <mergeCell ref="E5:M5"/>
    <mergeCell ref="A10:A25"/>
    <mergeCell ref="B10:B25"/>
    <mergeCell ref="A42:A57"/>
    <mergeCell ref="A26:A41"/>
    <mergeCell ref="B26:B41"/>
    <mergeCell ref="B42:B57"/>
    <mergeCell ref="A58:A73"/>
    <mergeCell ref="B58:B73"/>
    <mergeCell ref="A74:A89"/>
    <mergeCell ref="B74:B89"/>
    <mergeCell ref="A90:A105"/>
    <mergeCell ref="B90:B105"/>
    <mergeCell ref="A154:A169"/>
    <mergeCell ref="B154:B169"/>
    <mergeCell ref="A106:A121"/>
    <mergeCell ref="B106:B121"/>
    <mergeCell ref="A122:A137"/>
    <mergeCell ref="B122:B137"/>
    <mergeCell ref="A138:A153"/>
    <mergeCell ref="B138:B153"/>
  </mergeCells>
  <printOptions horizontalCentered="1"/>
  <pageMargins left="0.15748031496062992" right="0.15748031496062992" top="0.67" bottom="0.4330708661417323" header="0.31496062992125984" footer="0.4724409448818898"/>
  <pageSetup horizontalDpi="600" verticalDpi="600" orientation="landscape" paperSize="9" scale="68" r:id="rId1"/>
  <headerFooter differentOddEven="1" differentFirst="1">
    <oddHeader>&amp;C&amp;P</oddHeader>
    <evenHeader>&amp;C&amp;P</evenHeader>
  </headerFooter>
  <rowBreaks count="5" manualBreakCount="5">
    <brk id="48" max="12" man="1"/>
    <brk id="57" max="255" man="1"/>
    <brk id="98" max="12" man="1"/>
    <brk id="111" max="12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ДФБП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obp_kan</dc:creator>
  <cp:keywords/>
  <dc:description/>
  <cp:lastModifiedBy>ErofeevaMV</cp:lastModifiedBy>
  <cp:lastPrinted>2017-10-12T07:24:48Z</cp:lastPrinted>
  <dcterms:created xsi:type="dcterms:W3CDTF">2013-07-22T08:33:26Z</dcterms:created>
  <dcterms:modified xsi:type="dcterms:W3CDTF">2017-10-12T08:12:36Z</dcterms:modified>
  <cp:category/>
  <cp:version/>
  <cp:contentType/>
  <cp:contentStatus/>
</cp:coreProperties>
</file>